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56" windowWidth="20680" windowHeight="11340" tabRatio="632" firstSheet="10" activeTab="17"/>
  </bookViews>
  <sheets>
    <sheet name="5,7" sheetId="1" r:id="rId1"/>
    <sheet name="S.R.#7" sheetId="2" r:id="rId2"/>
    <sheet name="9" sheetId="3" r:id="rId3"/>
    <sheet name="9.b" sheetId="4" r:id="rId4"/>
    <sheet name="9.c.i" sheetId="5" r:id="rId5"/>
    <sheet name="9.c.ii" sheetId="6" r:id="rId6"/>
    <sheet name="11,13" sheetId="7" r:id="rId7"/>
    <sheet name="S.R.#13" sheetId="8" r:id="rId8"/>
    <sheet name="15" sheetId="9" r:id="rId9"/>
    <sheet name="15.b" sheetId="10" r:id="rId10"/>
    <sheet name="15.c" sheetId="11" r:id="rId11"/>
    <sheet name="21" sheetId="12" r:id="rId12"/>
    <sheet name="21.b" sheetId="13" r:id="rId13"/>
    <sheet name="21.c" sheetId="14" r:id="rId14"/>
    <sheet name="27" sheetId="15" r:id="rId15"/>
    <sheet name="31" sheetId="16" r:id="rId16"/>
    <sheet name="S.R.31" sheetId="17" r:id="rId17"/>
    <sheet name="33" sheetId="18" r:id="rId18"/>
    <sheet name="33 (2)" sheetId="19" r:id="rId19"/>
  </sheets>
  <definedNames>
    <definedName name="solver_adj" localSheetId="6" hidden="1">'11,13'!$B$11:$B$12</definedName>
    <definedName name="solver_adj" localSheetId="8" hidden="1">'15'!$B$11:$B$12</definedName>
    <definedName name="solver_adj" localSheetId="9" hidden="1">'15.b'!$B$11:$B$12</definedName>
    <definedName name="solver_adj" localSheetId="10" hidden="1">'15.c'!$B$11:$B$12</definedName>
    <definedName name="solver_adj" localSheetId="11" hidden="1">'21'!$B$12:$B$13</definedName>
    <definedName name="solver_adj" localSheetId="12" hidden="1">'21.b'!$B$12:$B$13</definedName>
    <definedName name="solver_adj" localSheetId="13" hidden="1">'21.c'!$B$12:$B$13</definedName>
    <definedName name="solver_adj" localSheetId="14" hidden="1">'27'!$B$13:$B$14</definedName>
    <definedName name="solver_adj" localSheetId="15" hidden="1">'31'!$B$10:$B$11</definedName>
    <definedName name="solver_adj" localSheetId="17" hidden="1">'33'!$B$13:$B$15</definedName>
    <definedName name="solver_adj" localSheetId="18" hidden="1">'33 (2)'!$B$21:$B$22</definedName>
    <definedName name="solver_adj" localSheetId="0" hidden="1">'5,7'!$B$10:$B$11</definedName>
    <definedName name="solver_adj" localSheetId="2" hidden="1">'9'!$B$10:$B$11</definedName>
    <definedName name="solver_adj" localSheetId="3" hidden="1">'9.b'!$B$10:$B$11</definedName>
    <definedName name="solver_adj" localSheetId="4" hidden="1">'9.c.i'!$B$10:$B$11</definedName>
    <definedName name="solver_adj" localSheetId="5" hidden="1">'9.c.ii'!$B$10:$B$11</definedName>
    <definedName name="solver_cvg" localSheetId="6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7" hidden="1">0.0001</definedName>
    <definedName name="solver_cvg" localSheetId="18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6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7" hidden="1">1</definedName>
    <definedName name="solver_drv" localSheetId="18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6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7" hidden="1">1</definedName>
    <definedName name="solver_est" localSheetId="18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6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itr" localSheetId="12" hidden="1">100</definedName>
    <definedName name="solver_itr" localSheetId="13" hidden="1">100</definedName>
    <definedName name="solver_itr" localSheetId="14" hidden="1">100</definedName>
    <definedName name="solver_itr" localSheetId="15" hidden="1">100</definedName>
    <definedName name="solver_itr" localSheetId="17" hidden="1">100</definedName>
    <definedName name="solver_itr" localSheetId="18" hidden="1">100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6" hidden="1">'11,13'!$B$11:$B$12</definedName>
    <definedName name="solver_lhs1" localSheetId="8" hidden="1">'15'!$B$11:$B$12</definedName>
    <definedName name="solver_lhs1" localSheetId="9" hidden="1">'15.b'!$B$11:$B$12</definedName>
    <definedName name="solver_lhs1" localSheetId="10" hidden="1">'15.c'!$B$11:$B$12</definedName>
    <definedName name="solver_lhs1" localSheetId="11" hidden="1">'21'!$B$12:$B$13</definedName>
    <definedName name="solver_lhs1" localSheetId="12" hidden="1">'21.b'!$B$12:$B$13</definedName>
    <definedName name="solver_lhs1" localSheetId="13" hidden="1">'21.c'!$B$12:$B$13</definedName>
    <definedName name="solver_lhs1" localSheetId="14" hidden="1">'27'!$B$13:$B$14</definedName>
    <definedName name="solver_lhs1" localSheetId="15" hidden="1">'31'!$B$10:$B$11</definedName>
    <definedName name="solver_lhs1" localSheetId="17" hidden="1">'33'!$B$13:$B$15</definedName>
    <definedName name="solver_lhs1" localSheetId="18" hidden="1">'33 (2)'!$B$21:$B$22</definedName>
    <definedName name="solver_lhs1" localSheetId="0" hidden="1">'5,7'!$B$10:$B$11</definedName>
    <definedName name="solver_lhs1" localSheetId="2" hidden="1">'9'!$B$10:$B$11</definedName>
    <definedName name="solver_lhs1" localSheetId="3" hidden="1">'9.b'!$B$10:$B$11</definedName>
    <definedName name="solver_lhs1" localSheetId="4" hidden="1">'9.c.i'!$B$10:$B$11</definedName>
    <definedName name="solver_lhs1" localSheetId="5" hidden="1">'9.c.ii'!$B$10:$B$11</definedName>
    <definedName name="solver_lhs2" localSheetId="6" hidden="1">'11,13'!$G$6</definedName>
    <definedName name="solver_lhs2" localSheetId="8" hidden="1">'15'!$G$6:$G$8</definedName>
    <definedName name="solver_lhs2" localSheetId="9" hidden="1">'15.b'!$G$6:$G$8</definedName>
    <definedName name="solver_lhs2" localSheetId="10" hidden="1">'15.c'!$G$7:$G$8</definedName>
    <definedName name="solver_lhs2" localSheetId="11" hidden="1">'21'!$G$6:$G$9</definedName>
    <definedName name="solver_lhs2" localSheetId="12" hidden="1">'21.b'!$G$6:$G$9</definedName>
    <definedName name="solver_lhs2" localSheetId="13" hidden="1">'21.c'!$G$6:$G$9</definedName>
    <definedName name="solver_lhs2" localSheetId="14" hidden="1">'27'!$G$6:$G$7</definedName>
    <definedName name="solver_lhs2" localSheetId="15" hidden="1">'31'!$G$6:$G$7</definedName>
    <definedName name="solver_lhs2" localSheetId="17" hidden="1">'33'!$H$6:$H$8</definedName>
    <definedName name="solver_lhs2" localSheetId="18" hidden="1">'33 (2)'!$B$23</definedName>
    <definedName name="solver_lhs2" localSheetId="0" hidden="1">'5,7'!$G$6</definedName>
    <definedName name="solver_lhs2" localSheetId="2" hidden="1">'9'!$G$6:$G$7</definedName>
    <definedName name="solver_lhs2" localSheetId="3" hidden="1">'9.b'!$G$6:$G$7</definedName>
    <definedName name="solver_lhs2" localSheetId="4" hidden="1">'9.c.i'!$G$6:$G$7</definedName>
    <definedName name="solver_lhs2" localSheetId="5" hidden="1">'9.c.ii'!$G$6:$G$7</definedName>
    <definedName name="solver_lhs3" localSheetId="6" hidden="1">'11,13'!$G$7</definedName>
    <definedName name="solver_lhs3" localSheetId="10" hidden="1">'15.c'!$G$6</definedName>
    <definedName name="solver_lhs3" localSheetId="14" hidden="1">'27'!$G$8</definedName>
    <definedName name="solver_lhs3" localSheetId="17" hidden="1">'33'!$H$10</definedName>
    <definedName name="solver_lhs3" localSheetId="18" hidden="1">'33 (2)'!$O$24:$O$25</definedName>
    <definedName name="solver_lhs3" localSheetId="0" hidden="1">'5,7'!$G$7</definedName>
    <definedName name="solver_lhs4" localSheetId="6" hidden="1">'11,13'!$G$8</definedName>
    <definedName name="solver_lhs4" localSheetId="14" hidden="1">'27'!$G$10</definedName>
    <definedName name="solver_lhs4" localSheetId="17" hidden="1">'33'!$H$9</definedName>
    <definedName name="solver_lhs4" localSheetId="18" hidden="1">'33 (2)'!$O$26</definedName>
    <definedName name="solver_lhs5" localSheetId="14" hidden="1">'27'!$G$9</definedName>
    <definedName name="solver_lhs5" localSheetId="18" hidden="1">'33 (2)'!$O$27</definedName>
    <definedName name="solver_lin" localSheetId="6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14" hidden="1">2</definedName>
    <definedName name="solver_lin" localSheetId="15" hidden="1">2</definedName>
    <definedName name="solver_lin" localSheetId="17" hidden="1">2</definedName>
    <definedName name="solver_lin" localSheetId="18" hidden="1">2</definedName>
    <definedName name="solver_lin" localSheetId="0" hidden="1">1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neg" localSheetId="6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13" hidden="1">2</definedName>
    <definedName name="solver_neg" localSheetId="14" hidden="1">2</definedName>
    <definedName name="solver_neg" localSheetId="15" hidden="1">2</definedName>
    <definedName name="solver_neg" localSheetId="17" hidden="1">2</definedName>
    <definedName name="solver_neg" localSheetId="18" hidden="1">2</definedName>
    <definedName name="solver_neg" localSheetId="0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um" localSheetId="6" hidden="1">4</definedName>
    <definedName name="solver_num" localSheetId="8" hidden="1">2</definedName>
    <definedName name="solver_num" localSheetId="9" hidden="1">2</definedName>
    <definedName name="solver_num" localSheetId="10" hidden="1">3</definedName>
    <definedName name="solver_num" localSheetId="11" hidden="1">2</definedName>
    <definedName name="solver_num" localSheetId="12" hidden="1">2</definedName>
    <definedName name="solver_num" localSheetId="13" hidden="1">2</definedName>
    <definedName name="solver_num" localSheetId="14" hidden="1">5</definedName>
    <definedName name="solver_num" localSheetId="15" hidden="1">2</definedName>
    <definedName name="solver_num" localSheetId="17" hidden="1">4</definedName>
    <definedName name="solver_num" localSheetId="18" hidden="1">5</definedName>
    <definedName name="solver_num" localSheetId="0" hidden="1">3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wt" localSheetId="6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7" hidden="1">1</definedName>
    <definedName name="solver_nwt" localSheetId="18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6" hidden="1">'11,13'!$B$13</definedName>
    <definedName name="solver_opt" localSheetId="8" hidden="1">'15'!$B$13</definedName>
    <definedName name="solver_opt" localSheetId="9" hidden="1">'15.b'!$B$13</definedName>
    <definedName name="solver_opt" localSheetId="10" hidden="1">'15.c'!$B$13</definedName>
    <definedName name="solver_opt" localSheetId="11" hidden="1">'21'!$B$14</definedName>
    <definedName name="solver_opt" localSheetId="12" hidden="1">'21.b'!$B$14</definedName>
    <definedName name="solver_opt" localSheetId="13" hidden="1">'21.c'!$B$14</definedName>
    <definedName name="solver_opt" localSheetId="14" hidden="1">'27'!$B$15</definedName>
    <definedName name="solver_opt" localSheetId="15" hidden="1">'31'!$B$12</definedName>
    <definedName name="solver_opt" localSheetId="17" hidden="1">'33'!$B$16</definedName>
    <definedName name="solver_opt" localSheetId="18" hidden="1">'33 (2)'!$B$24</definedName>
    <definedName name="solver_opt" localSheetId="0" hidden="1">'5,7'!$B$12</definedName>
    <definedName name="solver_opt" localSheetId="2" hidden="1">'9'!$B$12</definedName>
    <definedName name="solver_opt" localSheetId="3" hidden="1">'9.b'!$B$12</definedName>
    <definedName name="solver_opt" localSheetId="4" hidden="1">'9.c.i'!$B$12</definedName>
    <definedName name="solver_opt" localSheetId="5" hidden="1">'9.c.ii'!$B$12</definedName>
    <definedName name="solver_pre" localSheetId="6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7" hidden="1">0.000001</definedName>
    <definedName name="solver_pre" localSheetId="18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el1" localSheetId="6" hidden="1">3</definedName>
    <definedName name="solver_rel1" localSheetId="8" hidden="1">3</definedName>
    <definedName name="solver_rel1" localSheetId="9" hidden="1">3</definedName>
    <definedName name="solver_rel1" localSheetId="10" hidden="1">3</definedName>
    <definedName name="solver_rel1" localSheetId="11" hidden="1">3</definedName>
    <definedName name="solver_rel1" localSheetId="12" hidden="1">3</definedName>
    <definedName name="solver_rel1" localSheetId="13" hidden="1">3</definedName>
    <definedName name="solver_rel1" localSheetId="14" hidden="1">3</definedName>
    <definedName name="solver_rel1" localSheetId="15" hidden="1">3</definedName>
    <definedName name="solver_rel1" localSheetId="17" hidden="1">3</definedName>
    <definedName name="solver_rel1" localSheetId="18" hidden="1">3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2" localSheetId="6" hidden="1">1</definedName>
    <definedName name="solver_rel2" localSheetId="8" hidden="1">3</definedName>
    <definedName name="solver_rel2" localSheetId="9" hidden="1">3</definedName>
    <definedName name="solver_rel2" localSheetId="10" hidden="1">3</definedName>
    <definedName name="solver_rel2" localSheetId="11" hidden="1">1</definedName>
    <definedName name="solver_rel2" localSheetId="12" hidden="1">1</definedName>
    <definedName name="solver_rel2" localSheetId="13" hidden="1">1</definedName>
    <definedName name="solver_rel2" localSheetId="14" hidden="1">3</definedName>
    <definedName name="solver_rel2" localSheetId="15" hidden="1">1</definedName>
    <definedName name="solver_rel2" localSheetId="17" hidden="1">3</definedName>
    <definedName name="solver_rel2" localSheetId="18" hidden="1">3</definedName>
    <definedName name="solver_rel2" localSheetId="0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3" localSheetId="6" hidden="1">1</definedName>
    <definedName name="solver_rel3" localSheetId="10" hidden="1">2</definedName>
    <definedName name="solver_rel3" localSheetId="14" hidden="1">1</definedName>
    <definedName name="solver_rel3" localSheetId="17" hidden="1">2</definedName>
    <definedName name="solver_rel3" localSheetId="18" hidden="1">3</definedName>
    <definedName name="solver_rel3" localSheetId="0" hidden="1">1</definedName>
    <definedName name="solver_rel4" localSheetId="6" hidden="1">1</definedName>
    <definedName name="solver_rel4" localSheetId="14" hidden="1">1</definedName>
    <definedName name="solver_rel4" localSheetId="17" hidden="1">1</definedName>
    <definedName name="solver_rel4" localSheetId="18" hidden="1">1</definedName>
    <definedName name="solver_rel5" localSheetId="14" hidden="1">2</definedName>
    <definedName name="solver_rel5" localSheetId="18" hidden="1">3</definedName>
    <definedName name="solver_rhs1" localSheetId="6" hidden="1">0</definedName>
    <definedName name="solver_rhs1" localSheetId="8" hidden="1">0</definedName>
    <definedName name="solver_rhs1" localSheetId="9" hidden="1">0</definedName>
    <definedName name="solver_rhs1" localSheetId="10" hidden="1">0</definedName>
    <definedName name="solver_rhs1" localSheetId="11" hidden="1">0</definedName>
    <definedName name="solver_rhs1" localSheetId="12" hidden="1">0</definedName>
    <definedName name="solver_rhs1" localSheetId="13" hidden="1">0</definedName>
    <definedName name="solver_rhs1" localSheetId="14" hidden="1">0</definedName>
    <definedName name="solver_rhs1" localSheetId="15" hidden="1">0</definedName>
    <definedName name="solver_rhs1" localSheetId="17" hidden="1">0</definedName>
    <definedName name="solver_rhs1" localSheetId="18" hidden="1">0</definedName>
    <definedName name="solver_rhs1" localSheetId="0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2" localSheetId="6" hidden="1">'11,13'!$F$6</definedName>
    <definedName name="solver_rhs2" localSheetId="8" hidden="1">'15'!$F$6:$F$8</definedName>
    <definedName name="solver_rhs2" localSheetId="9" hidden="1">'15.b'!$F$6:$F$8</definedName>
    <definedName name="solver_rhs2" localSheetId="10" hidden="1">'15.c'!$F$7:$F$8</definedName>
    <definedName name="solver_rhs2" localSheetId="11" hidden="1">'21'!$F$6:$F$9</definedName>
    <definedName name="solver_rhs2" localSheetId="12" hidden="1">'21.b'!$F$6:$F$9</definedName>
    <definedName name="solver_rhs2" localSheetId="13" hidden="1">'21.c'!$F$6:$F$9</definedName>
    <definedName name="solver_rhs2" localSheetId="14" hidden="1">'27'!$F$6:$F$7</definedName>
    <definedName name="solver_rhs2" localSheetId="15" hidden="1">'31'!$F$6:$F$7</definedName>
    <definedName name="solver_rhs2" localSheetId="17" hidden="1">'33'!$G$6:$G$8</definedName>
    <definedName name="solver_rhs2" localSheetId="18" hidden="1">0</definedName>
    <definedName name="solver_rhs2" localSheetId="0" hidden="1">'5,7'!$F$6</definedName>
    <definedName name="solver_rhs2" localSheetId="2" hidden="1">'9'!$F$6:$F$7</definedName>
    <definedName name="solver_rhs2" localSheetId="3" hidden="1">'9.b'!$F$6:$F$7</definedName>
    <definedName name="solver_rhs2" localSheetId="4" hidden="1">'9.c.i'!$F$6:$F$7</definedName>
    <definedName name="solver_rhs2" localSheetId="5" hidden="1">'9.c.ii'!$F$6:$F$7</definedName>
    <definedName name="solver_rhs3" localSheetId="6" hidden="1">'11,13'!$F$7</definedName>
    <definedName name="solver_rhs3" localSheetId="10" hidden="1">'15.c'!$F$6</definedName>
    <definedName name="solver_rhs3" localSheetId="14" hidden="1">'27'!$F$8</definedName>
    <definedName name="solver_rhs3" localSheetId="17" hidden="1">'33'!$G$10</definedName>
    <definedName name="solver_rhs3" localSheetId="18" hidden="1">'33 (2)'!$N$24:$N$25</definedName>
    <definedName name="solver_rhs3" localSheetId="0" hidden="1">'5,7'!$F$7</definedName>
    <definedName name="solver_rhs4" localSheetId="6" hidden="1">'11,13'!$F$8</definedName>
    <definedName name="solver_rhs4" localSheetId="14" hidden="1">'27'!$F$10</definedName>
    <definedName name="solver_rhs4" localSheetId="17" hidden="1">'33'!$G$9</definedName>
    <definedName name="solver_rhs4" localSheetId="18" hidden="1">'33 (2)'!$N$26</definedName>
    <definedName name="solver_rhs5" localSheetId="14" hidden="1">'27'!$F$9</definedName>
    <definedName name="solver_rhs5" localSheetId="18" hidden="1">'33 (2)'!$N$27</definedName>
    <definedName name="solver_scl" localSheetId="6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7" hidden="1">2</definedName>
    <definedName name="solver_scl" localSheetId="18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6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7" hidden="1">2</definedName>
    <definedName name="solver_sho" localSheetId="18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6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im" localSheetId="13" hidden="1">100</definedName>
    <definedName name="solver_tim" localSheetId="14" hidden="1">100</definedName>
    <definedName name="solver_tim" localSheetId="15" hidden="1">100</definedName>
    <definedName name="solver_tim" localSheetId="17" hidden="1">100</definedName>
    <definedName name="solver_tim" localSheetId="18" hidden="1">100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6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ol" localSheetId="13" hidden="1">0.05</definedName>
    <definedName name="solver_tol" localSheetId="14" hidden="1">0.05</definedName>
    <definedName name="solver_tol" localSheetId="15" hidden="1">0.05</definedName>
    <definedName name="solver_tol" localSheetId="17" hidden="1">0.05</definedName>
    <definedName name="solver_tol" localSheetId="18" hidden="1">0.05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6" hidden="1">1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1</definedName>
    <definedName name="solver_typ" localSheetId="17" hidden="1">2</definedName>
    <definedName name="solver_typ" localSheetId="18" hidden="1">2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6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7" hidden="1">0</definedName>
    <definedName name="solver_val" localSheetId="18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</definedNames>
  <calcPr fullCalcOnLoad="1"/>
</workbook>
</file>

<file path=xl/comments1.xml><?xml version="1.0" encoding="utf-8"?>
<comments xmlns="http://schemas.openxmlformats.org/spreadsheetml/2006/main">
  <authors>
    <author>Tristan Hubsch</author>
  </authors>
  <commentList>
    <comment ref="C4" authorId="0">
      <text>
        <r>
          <rPr>
            <b/>
            <sz val="9"/>
            <rFont val="Arial"/>
            <family val="2"/>
          </rPr>
          <t>C1</t>
        </r>
      </text>
    </comment>
    <comment ref="D4" authorId="0">
      <text>
        <r>
          <rPr>
            <b/>
            <sz val="9"/>
            <rFont val="Arial"/>
            <family val="2"/>
          </rPr>
          <t>C2</t>
        </r>
      </text>
    </comment>
    <comment ref="F6" authorId="0">
      <text>
        <r>
          <rPr>
            <b/>
            <sz val="9"/>
            <rFont val="Arial"/>
            <family val="2"/>
          </rPr>
          <t>q1</t>
        </r>
      </text>
    </comment>
    <comment ref="F7" authorId="0">
      <text>
        <r>
          <rPr>
            <b/>
            <sz val="9"/>
            <rFont val="Arial"/>
            <family val="2"/>
          </rPr>
          <t>q2</t>
        </r>
      </text>
    </comment>
  </commentList>
</comments>
</file>

<file path=xl/sharedStrings.xml><?xml version="1.0" encoding="utf-8"?>
<sst xmlns="http://schemas.openxmlformats.org/spreadsheetml/2006/main" count="830" uniqueCount="362">
  <si>
    <r>
      <t xml:space="preserve">0 ≤ c1 ≤ 2.906 and 6,105 ≤ q1 ≤ </t>
    </r>
    <r>
      <rPr>
        <sz val="11"/>
        <rFont val="Arial"/>
        <family val="0"/>
      </rPr>
      <t xml:space="preserve">∞ </t>
    </r>
  </si>
  <si>
    <t xml:space="preserve">If the profit for product B is increased to $20 the </t>
  </si>
  <si>
    <t xml:space="preserve">0.01·x1+ .024·x2 ≤ 6 </t>
  </si>
  <si>
    <t xml:space="preserve">0.10·x1 ≤ 30 </t>
  </si>
  <si>
    <t xml:space="preserve">0.15·x2 ≤ 30 </t>
  </si>
  <si>
    <t xml:space="preserve">0.04·x1+ .04·x2 ≤ 16 </t>
  </si>
  <si>
    <t>B remains optimal but moves to a new location,</t>
  </si>
  <si>
    <t>Biscuits:</t>
  </si>
  <si>
    <t>Sausage</t>
  </si>
  <si>
    <t>Ham</t>
  </si>
  <si>
    <t>Profit per biscuit:</t>
  </si>
  <si>
    <t>Sausage (lbs)</t>
  </si>
  <si>
    <t>Ham (lbs)</t>
  </si>
  <si>
    <t>Flour (lbs)</t>
  </si>
  <si>
    <t>Labor (hrs)</t>
  </si>
  <si>
    <t>Sausage=</t>
  </si>
  <si>
    <t>Ham=</t>
  </si>
  <si>
    <t>Homework #7-21</t>
  </si>
  <si>
    <t>Profit=</t>
  </si>
  <si>
    <t>Z = 9·x1 + 7·x2</t>
  </si>
  <si>
    <t>s.t:</t>
  </si>
  <si>
    <t>12·x1 + 4·x2 ≤ 60</t>
  </si>
  <si>
    <t>4·x1 + 8·x2 ≤ 40</t>
  </si>
  <si>
    <t>x1,x2 ≥ 0</t>
  </si>
  <si>
    <t>Z = 2.25·x1 + 3.10·x2</t>
  </si>
  <si>
    <t>5.0·x1 + 7.5·x2 ≤ 6500</t>
  </si>
  <si>
    <t>3.0·x1 + 3.2·x2 ≤ 3000</t>
  </si>
  <si>
    <t>x2 ≤ 510</t>
  </si>
  <si>
    <t>horizontal</t>
  </si>
  <si>
    <t>irrelevant</t>
  </si>
  <si>
    <t>$B$12</t>
  </si>
  <si>
    <t>Processing time (hrs) Usage</t>
  </si>
  <si>
    <t>Cotton (lbs) Usage</t>
  </si>
  <si>
    <t>$F$8</t>
  </si>
  <si>
    <t>≥</t>
  </si>
  <si>
    <t>≤</t>
  </si>
  <si>
    <t>=</t>
  </si>
  <si>
    <t>With x3 eliminated, this now IS a 2-dimensional model.</t>
  </si>
  <si>
    <t xml:space="preserve">   = 90,000 + 310·x1 + 90·x2</t>
  </si>
  <si>
    <t>x1= 2, x2= 4, which would still be optimal.</t>
  </si>
  <si>
    <t xml:space="preserve">In order for the optimal solution point to change </t>
  </si>
  <si>
    <t xml:space="preserve"> –9/c2 = –1/2 </t>
  </si>
  <si>
    <t xml:space="preserve"> c2 = 18 </t>
  </si>
  <si>
    <t>Z would change from $57 to $81.</t>
  </si>
  <si>
    <t>solution point will change from B to A, x1= 0, x2= 5,</t>
  </si>
  <si>
    <t>with Z= $100.</t>
  </si>
  <si>
    <t xml:space="preserve">from B to A, the slope of the objective function </t>
  </si>
  <si>
    <t xml:space="preserve">constraint line, 4·x1+ 8·x2 = 40, which is –1/2. </t>
  </si>
  <si>
    <t xml:space="preserve">Thus, the profit for product B would have to be, </t>
  </si>
  <si>
    <t xml:space="preserve">The constraint line 12·x1+ 4·x2= 60 would move </t>
  </si>
  <si>
    <t xml:space="preserve">inward resulting in a new location for point B at </t>
  </si>
  <si>
    <t xml:space="preserve"> –2/2 = –1, for the solution to change. The </t>
  </si>
  <si>
    <t xml:space="preserve">x1 = 0.5, x2= 3.5, with Z= $27,500. </t>
  </si>
  <si>
    <t>Once we have solved for x3, the amount of potasium, it is no longer to be used as a separately varying decision variable (whence its cell is greyed out). The table with the constraint coefficients also changes into the one below:</t>
  </si>
  <si>
    <t>R.H. Side</t>
  </si>
  <si>
    <t>Rubber (lb) Usage</t>
  </si>
  <si>
    <t>Leather (sq. ft.) Usage</t>
  </si>
  <si>
    <t>Basketballs</t>
  </si>
  <si>
    <t>Z</t>
  </si>
  <si>
    <t>Max</t>
  </si>
  <si>
    <t>s.t.:</t>
  </si>
  <si>
    <t>Homework #7-5,7</t>
  </si>
  <si>
    <t>#7:</t>
  </si>
  <si>
    <t xml:space="preserve">i.e., multiple optimal solutions: everything between C &amp; D.) </t>
  </si>
  <si>
    <t>would move the line outward, making the corners C &amp; D</t>
  </si>
  <si>
    <t xml:space="preserve">coalesce. The new solution point occurs at the </t>
  </si>
  <si>
    <t xml:space="preserve">This point is (x1,x2) = (300,125), and </t>
  </si>
  <si>
    <t>The flatter</t>
  </si>
  <si>
    <t>from (0,250) in</t>
  </si>
  <si>
    <t>Pt. B (opt)</t>
  </si>
  <si>
    <t>12·x1 + 4·x2 ≤ 40</t>
  </si>
  <si>
    <t>Homework #7-9.b</t>
  </si>
  <si>
    <t>Pt. B (opt), still</t>
  </si>
  <si>
    <t>Pt. A (opt)</t>
  </si>
  <si>
    <t>Homework #7-9.c</t>
  </si>
  <si>
    <t xml:space="preserve">the constraint line, 2·x1+ 2·x2 = 8, </t>
  </si>
  <si>
    <t>Pt. C (opt)</t>
  </si>
  <si>
    <t>6·x1+ 2·x2 ≥ 10</t>
  </si>
  <si>
    <t>Alternatively,</t>
  </si>
  <si>
    <t>6·x1 + 2·x2 = 10  =&gt;  x2 = 5 – 3·x1 , so that the</t>
  </si>
  <si>
    <t>reduced model becomes:</t>
  </si>
  <si>
    <t>Z = 6000·x1 + 7000·(5–3·x1) = 35,000 – 15,000·x1</t>
  </si>
  <si>
    <t>rounding errors!</t>
  </si>
  <si>
    <t>10 – 4·x1 ≥ 8</t>
  </si>
  <si>
    <t xml:space="preserve">50 – 26·x1 ≥ 5 </t>
  </si>
  <si>
    <t xml:space="preserve"> x1 ≤ 45/26 = 1.73</t>
  </si>
  <si>
    <t xml:space="preserve">If the profit for product B is increased to $15 the </t>
  </si>
  <si>
    <t xml:space="preserve">optimal solution point will not change, although </t>
  </si>
  <si>
    <t>Denim</t>
  </si>
  <si>
    <t>Corduroy</t>
  </si>
  <si>
    <t>Profit per item:</t>
  </si>
  <si>
    <t>Cotton (lbs)</t>
  </si>
  <si>
    <t>Processing time (hrs)</t>
  </si>
  <si>
    <t>Corduroy demand (yds)</t>
  </si>
  <si>
    <t>Denim=</t>
  </si>
  <si>
    <t>Corduroy=</t>
  </si>
  <si>
    <t>No 3D graphics!</t>
  </si>
  <si>
    <t>Then, the constraints become:</t>
  </si>
  <si>
    <t xml:space="preserve"> x1 ≥ 200</t>
  </si>
  <si>
    <t xml:space="preserve"> x2 ≥ 300</t>
  </si>
  <si>
    <t xml:space="preserve"> x1 + x2 ≤ 900</t>
  </si>
  <si>
    <t xml:space="preserve"> 1000 – x1 – x2 ≥ 100</t>
  </si>
  <si>
    <t xml:space="preserve"> 4(1,000 – x1 – x2) - x1 - x2 ≤ 0</t>
  </si>
  <si>
    <t xml:space="preserve"> x1 + x2 ≥ 800</t>
  </si>
  <si>
    <t xml:space="preserve"> x1, x2 ≥ 0</t>
  </si>
  <si>
    <t>However, you can use  "x1+ x2 + x3 = 1,000"  to solve for  x3 = 1,000 – x1 – x2.</t>
  </si>
  <si>
    <t>x1, x2 ≥ 0</t>
  </si>
  <si>
    <t xml:space="preserve"> Z= 400·x1+ 180·x2+ 90·(1,000 – x1 – x2)</t>
  </si>
  <si>
    <t xml:space="preserve"> x1 ≤ 2/4 = 0.50</t>
  </si>
  <si>
    <t>5 ≥ x2 ≥ 3.50</t>
  </si>
  <si>
    <t>0 ≤ x1 ≤ 0.50</t>
  </si>
  <si>
    <t>Use the new 1st constraint to solve for x2:</t>
  </si>
  <si>
    <t>So, maximum x1 minimizes Z.</t>
  </si>
  <si>
    <r>
      <t xml:space="preserve">create a </t>
    </r>
    <r>
      <rPr>
        <b/>
        <sz val="10"/>
        <color indexed="10"/>
        <rFont val="Arial"/>
        <family val="0"/>
      </rPr>
      <t>second optimal solution point</t>
    </r>
    <r>
      <rPr>
        <sz val="10"/>
        <rFont val="Arial"/>
        <family val="0"/>
      </rPr>
      <t xml:space="preserve"> at C </t>
    </r>
  </si>
  <si>
    <t>(Point D, above, would also continue to be optimal,</t>
  </si>
  <si>
    <t xml:space="preserve">0.04·x1+ .04·x2 ≤ 18 </t>
  </si>
  <si>
    <t>Homework #7-33 (again)</t>
  </si>
  <si>
    <t>have no marginal value.</t>
  </si>
  <si>
    <t>corduroy would be produced.</t>
  </si>
  <si>
    <t xml:space="preserve">must be at least as flat as the slope of the </t>
  </si>
  <si>
    <t xml:space="preserve">The shadow price for rubber is $0. Since there is </t>
  </si>
  <si>
    <t xml:space="preserve">slack rubber left over at the optimal point,extra </t>
  </si>
  <si>
    <t xml:space="preserve">rubber would have no marginal value. </t>
  </si>
  <si>
    <t xml:space="preserve">The shadow price for leather is $3.20. For each </t>
  </si>
  <si>
    <t xml:space="preserve">or increase to 692.308 yds. without changing the </t>
  </si>
  <si>
    <t xml:space="preserve">current solution mix of denim and corduroy. If </t>
  </si>
  <si>
    <t>Corduroy demand (yds) Usage</t>
  </si>
  <si>
    <t>One could use the equality constraint, to solve for, say, x1.</t>
  </si>
  <si>
    <t>That is, substitute x1 = 2·x2  throughout:</t>
  </si>
  <si>
    <t>3·x2 ≥ 400</t>
  </si>
  <si>
    <t>0.60 x1 – 0.40·x2 ≥ 0</t>
  </si>
  <si>
    <t>0.80·x2 ≥ 0</t>
  </si>
  <si>
    <t xml:space="preserve"> x2 ≥ 0</t>
  </si>
  <si>
    <t>3·x2 ≤ 500</t>
  </si>
  <si>
    <t xml:space="preserve"> x2 ≥ 133.33</t>
  </si>
  <si>
    <t xml:space="preserve"> x2 ≤ 250</t>
  </si>
  <si>
    <t xml:space="preserve"> x2 ≤ 166.67</t>
  </si>
  <si>
    <t>Thus:</t>
  </si>
  <si>
    <t>133.33 ≤ x2 ≤ 166.67</t>
  </si>
  <si>
    <t>Z = 5·(x1+x2) – (2·x1 + 1·x2) = 3·x1 + 4·x2 = 10·x2 = 5·x1</t>
  </si>
  <si>
    <t>266.67 ≤ (x1 = 2·x2) ≤ 333.33</t>
  </si>
  <si>
    <t>flatness limit</t>
  </si>
  <si>
    <t>steepness limit</t>
  </si>
  <si>
    <t>The steeper</t>
  </si>
  <si>
    <t>constraint</t>
  </si>
  <si>
    <t>from A outward</t>
  </si>
  <si>
    <t xml:space="preserve">denim would no longer be produced and only </t>
  </si>
  <si>
    <t>b.</t>
  </si>
  <si>
    <t xml:space="preserve">2.4 ≤ c2 ≤ ∞  and  1,632 ≤ q2 ≤ 3,237 </t>
  </si>
  <si>
    <t xml:space="preserve">0 ≤ q3 ≤ 692.308 </t>
  </si>
  <si>
    <r>
      <t>additional ft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of leather that the company can </t>
    </r>
  </si>
  <si>
    <r>
      <t>(i.e.,1,250 ft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).</t>
    </r>
  </si>
  <si>
    <t>High (tons)</t>
  </si>
  <si>
    <t>Medium (tons)</t>
  </si>
  <si>
    <t>Low (tons)</t>
  </si>
  <si>
    <t>Mill 1=</t>
  </si>
  <si>
    <t>Mill 2=</t>
  </si>
  <si>
    <t>Cost=</t>
  </si>
  <si>
    <t>Homework #7-15</t>
  </si>
  <si>
    <t>Min</t>
  </si>
  <si>
    <t>Z = 6000·x1 + 7000·x2</t>
  </si>
  <si>
    <t xml:space="preserve">6·x1+ 2·x2 ≥ 12 </t>
  </si>
  <si>
    <t xml:space="preserve">2·x1 + 2·x2 ≥ 8 </t>
  </si>
  <si>
    <t xml:space="preserve">4·x1+ 10·x2 ≥ 5 </t>
  </si>
  <si>
    <t>Final</t>
  </si>
  <si>
    <t>Reduced</t>
  </si>
  <si>
    <t>Cell</t>
  </si>
  <si>
    <t>Name</t>
  </si>
  <si>
    <t>Value</t>
  </si>
  <si>
    <t>$B$10</t>
  </si>
  <si>
    <t>$B$11</t>
  </si>
  <si>
    <t>Constraints</t>
  </si>
  <si>
    <t>$F$6</t>
  </si>
  <si>
    <t>$F$7</t>
  </si>
  <si>
    <t xml:space="preserve">   Profit = </t>
  </si>
  <si>
    <t>Adjustable Cells</t>
  </si>
  <si>
    <t>Products:</t>
  </si>
  <si>
    <t>Profit per unit:</t>
  </si>
  <si>
    <t>Resources:</t>
  </si>
  <si>
    <t>Available</t>
  </si>
  <si>
    <t>Usage</t>
  </si>
  <si>
    <t>Left over</t>
  </si>
  <si>
    <t>Production:</t>
  </si>
  <si>
    <t>Footballs</t>
  </si>
  <si>
    <t>Rubber (lb)</t>
  </si>
  <si>
    <t>Leather (sq. ft.)</t>
  </si>
  <si>
    <t>Basketballs=</t>
  </si>
  <si>
    <t>Footballs=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</si>
  <si>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</si>
  <si>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</si>
  <si>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</si>
  <si>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</si>
  <si>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</si>
  <si>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</si>
  <si>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</si>
  <si>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</si>
  <si>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Ingridients:</t>
  </si>
  <si>
    <t>Zinc</t>
  </si>
  <si>
    <t>Mercury</t>
  </si>
  <si>
    <t>Potassium</t>
  </si>
  <si>
    <t>Cost per ingridient:</t>
  </si>
  <si>
    <t>Specifications:</t>
  </si>
  <si>
    <t>Difference</t>
  </si>
  <si>
    <t>Mercury (lbs)</t>
  </si>
  <si>
    <t>Zinc (lbs)</t>
  </si>
  <si>
    <t>Potassium (lbs)</t>
  </si>
  <si>
    <t>Blend requirement</t>
  </si>
  <si>
    <t>Total batch (lbs)</t>
  </si>
  <si>
    <t>Zinc=</t>
  </si>
  <si>
    <t>Mercury=</t>
  </si>
  <si>
    <t>Potassium=</t>
  </si>
  <si>
    <t>Homework #7-33</t>
  </si>
  <si>
    <t>Homework #7-27</t>
  </si>
  <si>
    <t>Z = 5·(x1+x2) – (2·x1 + 1·x2) = 3·x1 + 4·x2</t>
  </si>
  <si>
    <t>x1 + x2 ≥ 400</t>
  </si>
  <si>
    <t>x2 ≤ 250</t>
  </si>
  <si>
    <t>x1 = 2·x2</t>
  </si>
  <si>
    <t>x1 + x2 ≤ 500</t>
  </si>
  <si>
    <t>x1 ≥ 0.40·(x1+x2)</t>
  </si>
  <si>
    <t>or</t>
  </si>
  <si>
    <t>x1 – 2·x2 = 0</t>
  </si>
  <si>
    <t>equality!</t>
  </si>
  <si>
    <t xml:space="preserve">(333.3) + (166.7) – s1= 400 </t>
  </si>
  <si>
    <t xml:space="preserve">blended whiskey produced </t>
  </si>
  <si>
    <t xml:space="preserve">bourbon than the maximum </t>
  </si>
  <si>
    <t xml:space="preserve">(333.3) + (166.7) + s4= 500 </t>
  </si>
  <si>
    <t>Constraint</t>
  </si>
  <si>
    <t>Return=</t>
  </si>
  <si>
    <t>Homework #7-31</t>
  </si>
  <si>
    <r>
      <t xml:space="preserve">(Can become </t>
    </r>
    <r>
      <rPr>
        <sz val="11"/>
        <rFont val="Arial"/>
        <family val="0"/>
      </rPr>
      <t>–∞</t>
    </r>
    <r>
      <rPr>
        <sz val="10"/>
        <rFont val="Arial"/>
        <family val="0"/>
      </rPr>
      <t>)</t>
    </r>
  </si>
  <si>
    <r>
      <t xml:space="preserve">(Can become </t>
    </r>
    <r>
      <rPr>
        <sz val="11"/>
        <rFont val="Arial"/>
        <family val="0"/>
      </rPr>
      <t>+∞</t>
    </r>
    <r>
      <rPr>
        <sz val="10"/>
        <rFont val="Arial"/>
        <family val="0"/>
      </rPr>
      <t>)</t>
    </r>
  </si>
  <si>
    <t>Homework #7-11, 13</t>
  </si>
  <si>
    <t>Slope:</t>
  </si>
  <si>
    <t>≥ ∞</t>
  </si>
  <si>
    <t>≤ – 4/5</t>
  </si>
  <si>
    <t>– c1/16</t>
  </si>
  <si>
    <t>– 12/c2</t>
  </si>
  <si>
    <t>–∞ ≤ c1 ≤ 12.8</t>
  </si>
  <si>
    <t>15 ≤ c2 ≤ +∞</t>
  </si>
  <si>
    <t>From q2(0,250) down</t>
  </si>
  <si>
    <t>From q1(0,160) up</t>
  </si>
  <si>
    <t>0 ≤ q2 ≤ 1,250</t>
  </si>
  <si>
    <t>3·(0) + 2·(160) ≥ q1</t>
  </si>
  <si>
    <t>4·(0) + 5·(250) ≤ q2</t>
  </si>
  <si>
    <t>Line:</t>
  </si>
  <si>
    <t>A=</t>
  </si>
  <si>
    <t>B=</t>
  </si>
  <si>
    <t>Homework #7-9</t>
  </si>
  <si>
    <t>x1</t>
  </si>
  <si>
    <t>x2</t>
  </si>
  <si>
    <t>Pt. A</t>
  </si>
  <si>
    <t>Pt. C</t>
  </si>
  <si>
    <t xml:space="preserve">– 0.6/c2 = – 0.04/0.04 = –1 </t>
  </si>
  <si>
    <t xml:space="preserve">c2 = 0.60 </t>
  </si>
  <si>
    <t>Thus, an increase in profit for ham of 0.60 will</t>
  </si>
  <si>
    <t>A change in the constraint line from</t>
  </si>
  <si>
    <t xml:space="preserve">the solution point is, </t>
  </si>
  <si>
    <t xml:space="preserve">The slope of the objective function, – 6,000/7,000 </t>
  </si>
  <si>
    <t xml:space="preserve">must become flatter (i.e., less) than the slope of </t>
  </si>
  <si>
    <t xml:space="preserve">obtain profit would increase by $3.20,up to the </t>
  </si>
  <si>
    <t xml:space="preserve">upper limit of the sensitivity range for leather </t>
  </si>
  <si>
    <r>
      <t>320 ≤ q</t>
    </r>
    <r>
      <rPr>
        <sz val="10"/>
        <rFont val="Arial"/>
        <family val="0"/>
      </rPr>
      <t>1</t>
    </r>
    <r>
      <rPr>
        <sz val="10"/>
        <rFont val="Arial"/>
        <family val="0"/>
      </rPr>
      <t xml:space="preserve"> ≤ +∞</t>
    </r>
  </si>
  <si>
    <t>Alternatively:</t>
  </si>
  <si>
    <t xml:space="preserve">s4= 100 gallons of blend </t>
  </si>
  <si>
    <t xml:space="preserve">production capacity left over </t>
  </si>
  <si>
    <t xml:space="preserve">Z= .60x1+ .50x2 </t>
  </si>
  <si>
    <t>Z = 12·x1 + 16·x2</t>
  </si>
  <si>
    <t>3·x1 + 2·x2 ≤ 500</t>
  </si>
  <si>
    <t>4·x1 + 5·x2 ≤ 800</t>
  </si>
  <si>
    <t>vertical</t>
  </si>
  <si>
    <t>400–400</t>
  </si>
  <si>
    <t xml:space="preserve">would change the solution point is, </t>
  </si>
  <si>
    <t xml:space="preserve">The slope of the objective function, –6/5, must </t>
  </si>
  <si>
    <t xml:space="preserve">become flatter (i.e., less) than the slope of the </t>
  </si>
  <si>
    <t xml:space="preserve">constraint line, .04·x1 + .04·x2 = 16, for the </t>
  </si>
  <si>
    <t xml:space="preserve">solution to change. The profit for ham, c2, that </t>
  </si>
  <si>
    <t xml:space="preserve">change to B where x1= 1, x2= 3, with Z= $28,500. </t>
  </si>
  <si>
    <t>Z = 7500·x1 + 7000·x2</t>
  </si>
  <si>
    <t xml:space="preserve">where x1 = 257, x2 = 143, with Z = $240.0. </t>
  </si>
  <si>
    <t xml:space="preserve">Z= .60x1+ .60x2 </t>
  </si>
  <si>
    <t xml:space="preserve">change the problem may be solved again using the computer, as before. </t>
  </si>
  <si>
    <t xml:space="preserve">Now Z = $86,666.667 </t>
  </si>
  <si>
    <t>x1 = 0.000 (no land)</t>
  </si>
  <si>
    <t>x2 = $66,666.667 (all cattle)</t>
  </si>
  <si>
    <t xml:space="preserve"> Z= 400·x1+ 180·x2+ 90·x3 </t>
  </si>
  <si>
    <t xml:space="preserve">x1 ≥ 200 </t>
  </si>
  <si>
    <t xml:space="preserve">x2 ≥ 300 </t>
  </si>
  <si>
    <t xml:space="preserve">x3 ≥ 100 </t>
  </si>
  <si>
    <t xml:space="preserve">4·x3– x1– x2 ≤ 0 </t>
  </si>
  <si>
    <t xml:space="preserve">x1+ x2 + x3 = 1,000 </t>
  </si>
  <si>
    <t>x1, x2, x3 ≥ 0</t>
  </si>
  <si>
    <t xml:space="preserve">processing time,with a shadow price of $0.75 </t>
  </si>
  <si>
    <t xml:space="preserve">per hour. Cotton has a shadow price of $0 </t>
  </si>
  <si>
    <t xml:space="preserve">because there is already extra (slack) cotton </t>
  </si>
  <si>
    <t xml:space="preserve">available and not being used so any more would </t>
  </si>
  <si>
    <t>a.</t>
  </si>
  <si>
    <t xml:space="preserve">The company should select additional </t>
  </si>
  <si>
    <t xml:space="preserve">The demand for corduroy can decrease to zero </t>
  </si>
  <si>
    <t>would change. This additional investment produces:</t>
  </si>
  <si>
    <t xml:space="preserve">cost of operating Mill 1, c1, that would change </t>
  </si>
  <si>
    <t>– c1/7,000 = – 2/2 = – 1</t>
  </si>
  <si>
    <t xml:space="preserve">c1 = 7,000 </t>
  </si>
  <si>
    <t xml:space="preserve">Since $7,500 (given) &gt; $7,000, the solution will </t>
  </si>
  <si>
    <t>c.</t>
  </si>
  <si>
    <t xml:space="preserve">If the constraint line for high-grade aluminum </t>
  </si>
  <si>
    <t xml:space="preserve">changes to 6·x1+ 2·x2 = 10, it moves inward but </t>
  </si>
  <si>
    <t>does not change the optimal variable mix.</t>
  </si>
  <si>
    <t>Thus, for every dollar of her own money Alexis invested,</t>
  </si>
  <si>
    <t>she could expect a return of $0.05 or a 5% profit/interest.</t>
  </si>
  <si>
    <t>The allowable increase is $16,111.11, and this is the</t>
  </si>
  <si>
    <t>maximum Alexis could invest before shadow price</t>
  </si>
  <si>
    <t>This would change the constraint, 0.18·x1+ 0.30·x2  = 20,000</t>
  </si>
  <si>
    <t>to 0.30·x1+ 0.30·x2= 20,000. In order to assess the effect of this</t>
  </si>
  <si>
    <t xml:space="preserve">the demand increases beyond 692.308 yds.,then </t>
  </si>
  <si>
    <t xml:space="preserve">coefficients can change to any positive value and </t>
  </si>
  <si>
    <t xml:space="preserve">matter how flatter or steeper the objective </t>
  </si>
  <si>
    <t xml:space="preserve">Optimal solution at B: x1 = 333.3 and x2 = 166.7 </t>
  </si>
  <si>
    <t xml:space="preserve">s1 = 100 extra gallons of </t>
  </si>
  <si>
    <t xml:space="preserve">0.6·(333.33) – 0.4·(166.7) – s2= 0 </t>
  </si>
  <si>
    <t xml:space="preserve">s2 = 133.3 extra </t>
  </si>
  <si>
    <t>gallons of rye in the blend</t>
  </si>
  <si>
    <t xml:space="preserve">(166.7) + s3 = 250 </t>
  </si>
  <si>
    <t xml:space="preserve">s3 = 83.3 fewer gallons of </t>
  </si>
  <si>
    <t xml:space="preserve">Because the “solution space” is not really an </t>
  </si>
  <si>
    <t xml:space="preserve">area, but a line instead, the objective function </t>
  </si>
  <si>
    <t xml:space="preserve">the solution point will remain the same, i.e., </t>
  </si>
  <si>
    <t xml:space="preserve">point B. Observing the graph of this model, no </t>
  </si>
  <si>
    <t>Homework #7-13</t>
  </si>
  <si>
    <t>Mills:</t>
  </si>
  <si>
    <t>Cost per mill:</t>
  </si>
  <si>
    <t>Aluminum Requirements:</t>
  </si>
  <si>
    <t>Required</t>
  </si>
  <si>
    <t>Surplus</t>
  </si>
  <si>
    <t xml:space="preserve">function becomes, point B will remain optimal. </t>
  </si>
  <si>
    <t>Budget ($) Usage</t>
  </si>
  <si>
    <t>Average loss ($) Usage</t>
  </si>
  <si>
    <t>The shadow price for invested money is $1.05.</t>
  </si>
  <si>
    <t>0.04·x1 + 0.04·x2 = 16  to  0.04·x1+ 0.04·x2 = 18</t>
  </si>
  <si>
    <t>0.01·x1+ .024·x2 = 6  and</t>
  </si>
  <si>
    <t>intersection of</t>
  </si>
  <si>
    <t>0.10·x2 = 30</t>
  </si>
  <si>
    <t xml:space="preserve"> Z = $242.50 there.</t>
  </si>
  <si>
    <t>Whiskeys:</t>
  </si>
  <si>
    <t>Rye</t>
  </si>
  <si>
    <t>Bourbon</t>
  </si>
  <si>
    <t>Profit per whiskey:</t>
  </si>
  <si>
    <t>Demand (gals)</t>
  </si>
  <si>
    <t>Blend</t>
  </si>
  <si>
    <t>Bourbon limit</t>
  </si>
  <si>
    <t>Blend ratio</t>
  </si>
  <si>
    <t>Capacity (gals)</t>
  </si>
  <si>
    <t>Rye=</t>
  </si>
  <si>
    <t>Bourbon=</t>
  </si>
  <si>
    <t>Investments;</t>
  </si>
  <si>
    <t>Land</t>
  </si>
  <si>
    <t>Cattle</t>
  </si>
  <si>
    <t>Return per investment:</t>
  </si>
  <si>
    <t>Constraints:</t>
  </si>
  <si>
    <t>Budget ($)</t>
  </si>
  <si>
    <t>Average loss ($)</t>
  </si>
  <si>
    <t>Land=</t>
  </si>
  <si>
    <t>Cattle=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</si>
</sst>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"/>
    <numFmt numFmtId="173" formatCode="0.000000"/>
    <numFmt numFmtId="174" formatCode="0.00000"/>
    <numFmt numFmtId="175" formatCode="&quot;$&quot;#,##0"/>
    <numFmt numFmtId="176" formatCode="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b/>
      <i/>
      <sz val="12"/>
      <color indexed="10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23"/>
      </bottom>
    </border>
    <border>
      <left style="medium">
        <color indexed="10"/>
      </left>
      <right style="medium">
        <color indexed="10"/>
      </right>
      <top style="thin">
        <color indexed="2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2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2" fontId="0" fillId="0" borderId="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" fillId="0" borderId="0" xfId="0" applyFont="1" applyAlignment="1">
      <alignment/>
    </xf>
    <xf numFmtId="43" fontId="0" fillId="0" borderId="8" xfId="15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41" fontId="0" fillId="0" borderId="8" xfId="15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6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8" xfId="0" applyBorder="1" applyAlignment="1">
      <alignment/>
    </xf>
    <xf numFmtId="43" fontId="0" fillId="0" borderId="7" xfId="15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175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" borderId="0" xfId="0" applyFill="1" applyBorder="1" applyAlignment="1">
      <alignment/>
    </xf>
    <xf numFmtId="41" fontId="0" fillId="0" borderId="8" xfId="15" applyNumberFormat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43" fontId="0" fillId="0" borderId="8" xfId="15" applyNumberForma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176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175" fontId="0" fillId="0" borderId="7" xfId="0" applyNumberFormat="1" applyBorder="1" applyAlignment="1">
      <alignment horizontal="center"/>
    </xf>
    <xf numFmtId="175" fontId="0" fillId="0" borderId="8" xfId="15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5" fontId="0" fillId="0" borderId="8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15</xdr:row>
      <xdr:rowOff>28575</xdr:rowOff>
    </xdr:from>
    <xdr:to>
      <xdr:col>5</xdr:col>
      <xdr:colOff>352425</xdr:colOff>
      <xdr:row>34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09825"/>
          <a:ext cx="30384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57150</xdr:rowOff>
    </xdr:from>
    <xdr:to>
      <xdr:col>8</xdr:col>
      <xdr:colOff>171450</xdr:colOff>
      <xdr:row>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43719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7</xdr:col>
      <xdr:colOff>447675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62225"/>
          <a:ext cx="45053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12</xdr:row>
      <xdr:rowOff>9525</xdr:rowOff>
    </xdr:from>
    <xdr:to>
      <xdr:col>7</xdr:col>
      <xdr:colOff>152400</xdr:colOff>
      <xdr:row>40</xdr:row>
      <xdr:rowOff>104775</xdr:rowOff>
    </xdr:to>
    <xdr:sp>
      <xdr:nvSpPr>
        <xdr:cNvPr id="2" name="Line 8"/>
        <xdr:cNvSpPr>
          <a:spLocks/>
        </xdr:cNvSpPr>
      </xdr:nvSpPr>
      <xdr:spPr>
        <a:xfrm flipH="1">
          <a:off x="2419350" y="1866900"/>
          <a:ext cx="1857375" cy="46005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16</xdr:row>
      <xdr:rowOff>28575</xdr:rowOff>
    </xdr:from>
    <xdr:to>
      <xdr:col>7</xdr:col>
      <xdr:colOff>266700</xdr:colOff>
      <xdr:row>41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14600"/>
          <a:ext cx="40005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14</xdr:row>
      <xdr:rowOff>9525</xdr:rowOff>
    </xdr:from>
    <xdr:to>
      <xdr:col>7</xdr:col>
      <xdr:colOff>419100</xdr:colOff>
      <xdr:row>38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714375" y="2181225"/>
          <a:ext cx="3619500" cy="39719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104775</xdr:rowOff>
    </xdr:from>
    <xdr:to>
      <xdr:col>7</xdr:col>
      <xdr:colOff>733425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24150"/>
          <a:ext cx="43624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19</xdr:row>
      <xdr:rowOff>0</xdr:rowOff>
    </xdr:from>
    <xdr:to>
      <xdr:col>7</xdr:col>
      <xdr:colOff>552450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933700"/>
          <a:ext cx="46291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13</xdr:row>
      <xdr:rowOff>28575</xdr:rowOff>
    </xdr:from>
    <xdr:to>
      <xdr:col>8</xdr:col>
      <xdr:colOff>104775</xdr:colOff>
      <xdr:row>45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28825"/>
          <a:ext cx="452437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38100</xdr:rowOff>
    </xdr:from>
    <xdr:to>
      <xdr:col>8</xdr:col>
      <xdr:colOff>238125</xdr:colOff>
      <xdr:row>64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91025"/>
          <a:ext cx="486727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419100</xdr:colOff>
      <xdr:row>18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5295900" y="1543050"/>
          <a:ext cx="409575" cy="12477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114300</xdr:rowOff>
    </xdr:from>
    <xdr:to>
      <xdr:col>15</xdr:col>
      <xdr:colOff>533400</xdr:colOff>
      <xdr:row>19</xdr:row>
      <xdr:rowOff>85725</xdr:rowOff>
    </xdr:to>
    <xdr:sp>
      <xdr:nvSpPr>
        <xdr:cNvPr id="3" name="AutoShape 4"/>
        <xdr:cNvSpPr>
          <a:spLocks/>
        </xdr:cNvSpPr>
      </xdr:nvSpPr>
      <xdr:spPr>
        <a:xfrm rot="16200000">
          <a:off x="5886450" y="2743200"/>
          <a:ext cx="3086100" cy="2762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4" sqref="C4"/>
    </sheetView>
  </sheetViews>
  <sheetFormatPr defaultColWidth="11.421875" defaultRowHeight="12.75"/>
  <cols>
    <col min="1" max="1" width="11.421875" style="0" customWidth="1"/>
    <col min="2" max="2" width="8.8515625" style="0" customWidth="1"/>
    <col min="3" max="4" width="10.28125" style="0" customWidth="1"/>
    <col min="5" max="5" width="2.28125" style="0" customWidth="1"/>
    <col min="6" max="16384" width="8.8515625" style="0" customWidth="1"/>
  </cols>
  <sheetData>
    <row r="1" ht="12.75">
      <c r="A1" s="1" t="s">
        <v>61</v>
      </c>
    </row>
    <row r="3" spans="1:7" ht="12.75">
      <c r="A3" s="2" t="s">
        <v>176</v>
      </c>
      <c r="B3" s="3"/>
      <c r="C3" s="11" t="s">
        <v>57</v>
      </c>
      <c r="D3" s="11" t="s">
        <v>183</v>
      </c>
      <c r="E3" s="4"/>
      <c r="F3" s="4"/>
      <c r="G3" s="4"/>
    </row>
    <row r="4" spans="1:7" ht="12.75">
      <c r="A4" s="5" t="s">
        <v>177</v>
      </c>
      <c r="B4" s="6"/>
      <c r="C4" s="10">
        <v>12</v>
      </c>
      <c r="D4" s="10">
        <v>16</v>
      </c>
      <c r="E4" s="4"/>
      <c r="F4" s="4"/>
      <c r="G4" s="4"/>
    </row>
    <row r="5" spans="1:8" ht="12.75">
      <c r="A5" s="7" t="s">
        <v>178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.75">
      <c r="A6" s="120" t="s">
        <v>184</v>
      </c>
      <c r="B6" s="121"/>
      <c r="C6" s="16">
        <v>3</v>
      </c>
      <c r="D6" s="16">
        <v>2</v>
      </c>
      <c r="E6" s="70" t="s">
        <v>35</v>
      </c>
      <c r="F6" s="16">
        <v>500</v>
      </c>
      <c r="G6" s="18">
        <f>C6*B10+D6*B11</f>
        <v>320</v>
      </c>
      <c r="H6" s="16">
        <f>F6-G6</f>
        <v>180</v>
      </c>
    </row>
    <row r="7" spans="1:8" ht="12.75">
      <c r="A7" s="122" t="s">
        <v>185</v>
      </c>
      <c r="B7" s="123"/>
      <c r="C7" s="10">
        <v>4</v>
      </c>
      <c r="D7" s="10">
        <v>5</v>
      </c>
      <c r="E7" s="14" t="s">
        <v>35</v>
      </c>
      <c r="F7" s="10">
        <v>800</v>
      </c>
      <c r="G7" s="19">
        <f>C7*B10+D7*B11</f>
        <v>800</v>
      </c>
      <c r="H7" s="10">
        <f>F7-G7</f>
        <v>0</v>
      </c>
    </row>
    <row r="8" spans="1:7" ht="12">
      <c r="A8" s="4"/>
      <c r="B8" s="4"/>
      <c r="C8" s="17"/>
      <c r="D8" s="17"/>
      <c r="E8" s="17"/>
      <c r="F8" s="4"/>
      <c r="G8" s="4"/>
    </row>
    <row r="9" spans="1:7" ht="12">
      <c r="A9" s="15" t="s">
        <v>182</v>
      </c>
      <c r="B9" s="4"/>
      <c r="C9" s="4"/>
      <c r="D9" s="4"/>
      <c r="E9" s="4"/>
      <c r="F9" s="4"/>
      <c r="G9" s="4"/>
    </row>
    <row r="10" spans="1:7" ht="12.75" thickBot="1">
      <c r="A10" s="22" t="s">
        <v>186</v>
      </c>
      <c r="B10" s="11">
        <v>0</v>
      </c>
      <c r="C10" s="4" t="s">
        <v>248</v>
      </c>
      <c r="D10" s="35" t="s">
        <v>59</v>
      </c>
      <c r="E10" s="36" t="s">
        <v>266</v>
      </c>
      <c r="F10" s="36"/>
      <c r="G10" s="37"/>
    </row>
    <row r="11" spans="1:7" ht="12.75" thickTop="1">
      <c r="A11" s="23" t="s">
        <v>187</v>
      </c>
      <c r="B11" s="11">
        <v>160</v>
      </c>
      <c r="C11" t="s">
        <v>249</v>
      </c>
      <c r="D11" s="34" t="s">
        <v>60</v>
      </c>
      <c r="E11" s="4" t="s">
        <v>267</v>
      </c>
      <c r="F11" s="4"/>
      <c r="G11" s="32"/>
    </row>
    <row r="12" spans="1:7" ht="12">
      <c r="A12" s="24" t="s">
        <v>174</v>
      </c>
      <c r="B12" s="11">
        <f>C4*B10+D4*B11</f>
        <v>2560</v>
      </c>
      <c r="C12" t="s">
        <v>58</v>
      </c>
      <c r="D12" s="34"/>
      <c r="E12" s="4" t="s">
        <v>268</v>
      </c>
      <c r="F12" s="4"/>
      <c r="G12" s="32"/>
    </row>
    <row r="13" spans="4:7" ht="12">
      <c r="D13" s="14"/>
      <c r="E13" s="6" t="s">
        <v>23</v>
      </c>
      <c r="F13" s="6"/>
      <c r="G13" s="33"/>
    </row>
    <row r="15" spans="1:7" ht="12">
      <c r="A15" s="38" t="s">
        <v>62</v>
      </c>
      <c r="G15" t="s">
        <v>232</v>
      </c>
    </row>
    <row r="16" spans="7:9" ht="12.75">
      <c r="G16" s="39" t="s">
        <v>235</v>
      </c>
      <c r="H16" s="39" t="s">
        <v>234</v>
      </c>
      <c r="I16" t="s">
        <v>141</v>
      </c>
    </row>
    <row r="17" spans="7:9" ht="12.75">
      <c r="G17" s="39" t="s">
        <v>235</v>
      </c>
      <c r="H17" s="39" t="s">
        <v>233</v>
      </c>
      <c r="I17" t="s">
        <v>142</v>
      </c>
    </row>
    <row r="18" spans="7:8" ht="12.75">
      <c r="G18" s="39"/>
      <c r="H18" s="39"/>
    </row>
    <row r="19" spans="7:8" ht="12.75">
      <c r="G19" s="39" t="s">
        <v>237</v>
      </c>
      <c r="H19" s="39"/>
    </row>
    <row r="20" spans="7:8" ht="12.75">
      <c r="G20" s="39"/>
      <c r="H20" s="39"/>
    </row>
    <row r="21" spans="7:9" ht="12.75">
      <c r="G21" s="39" t="s">
        <v>236</v>
      </c>
      <c r="H21" s="39" t="s">
        <v>234</v>
      </c>
      <c r="I21" t="s">
        <v>141</v>
      </c>
    </row>
    <row r="22" spans="7:9" ht="12.75">
      <c r="G22" s="39" t="s">
        <v>236</v>
      </c>
      <c r="H22" s="39" t="s">
        <v>233</v>
      </c>
      <c r="I22" t="s">
        <v>142</v>
      </c>
    </row>
    <row r="23" spans="7:8" ht="12.75">
      <c r="G23" s="39"/>
      <c r="H23" s="39"/>
    </row>
    <row r="24" spans="7:8" ht="12.75">
      <c r="G24" s="39" t="s">
        <v>238</v>
      </c>
      <c r="H24" s="39"/>
    </row>
    <row r="25" spans="7:8" ht="12.75">
      <c r="G25" s="39"/>
      <c r="H25" s="39"/>
    </row>
    <row r="26" ht="12.75">
      <c r="H26" s="39"/>
    </row>
    <row r="27" spans="7:9" ht="12.75">
      <c r="G27" s="39" t="s">
        <v>240</v>
      </c>
      <c r="H27" s="39"/>
      <c r="I27" t="s">
        <v>143</v>
      </c>
    </row>
    <row r="28" spans="7:9" ht="12.75">
      <c r="G28" t="s">
        <v>242</v>
      </c>
      <c r="H28" s="39"/>
      <c r="I28" t="s">
        <v>144</v>
      </c>
    </row>
    <row r="29" spans="7:9" ht="12.75">
      <c r="G29" s="39" t="s">
        <v>261</v>
      </c>
      <c r="H29" s="39"/>
      <c r="I29" t="s">
        <v>145</v>
      </c>
    </row>
    <row r="30" ht="12.75">
      <c r="H30" s="39"/>
    </row>
    <row r="31" ht="12.75">
      <c r="H31" s="39"/>
    </row>
    <row r="32" spans="7:9" ht="12.75">
      <c r="G32" s="39" t="s">
        <v>239</v>
      </c>
      <c r="H32" s="39"/>
      <c r="I32" t="s">
        <v>67</v>
      </c>
    </row>
    <row r="33" spans="7:9" ht="12.75">
      <c r="G33" t="s">
        <v>243</v>
      </c>
      <c r="I33" t="s">
        <v>144</v>
      </c>
    </row>
    <row r="34" spans="7:9" ht="12.75">
      <c r="G34" s="39" t="s">
        <v>241</v>
      </c>
      <c r="I34" t="s">
        <v>68</v>
      </c>
    </row>
  </sheetData>
  <mergeCells count="2">
    <mergeCell ref="A6:B6"/>
    <mergeCell ref="A7:B7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E9" sqref="E9"/>
    </sheetView>
  </sheetViews>
  <sheetFormatPr defaultColWidth="11.421875" defaultRowHeight="12.75"/>
  <cols>
    <col min="1" max="4" width="8.8515625" style="0" customWidth="1"/>
    <col min="5" max="5" width="3.7109375" style="0" customWidth="1"/>
    <col min="6" max="6" width="11.00390625" style="0" customWidth="1"/>
    <col min="7" max="16384" width="8.8515625" style="0" customWidth="1"/>
  </cols>
  <sheetData>
    <row r="1" ht="12">
      <c r="A1" s="1" t="s">
        <v>158</v>
      </c>
    </row>
    <row r="2" ht="12.75" thickBot="1"/>
    <row r="3" spans="1:8" ht="12.75" thickBot="1">
      <c r="A3" s="2" t="s">
        <v>328</v>
      </c>
      <c r="B3" s="3"/>
      <c r="C3" s="11" t="s">
        <v>248</v>
      </c>
      <c r="D3" s="11" t="s">
        <v>249</v>
      </c>
      <c r="F3" s="4"/>
      <c r="G3" s="85" t="s">
        <v>69</v>
      </c>
      <c r="H3" s="4"/>
    </row>
    <row r="4" spans="1:8" ht="12">
      <c r="A4" s="5" t="s">
        <v>329</v>
      </c>
      <c r="B4" s="6"/>
      <c r="C4" s="10">
        <v>7500</v>
      </c>
      <c r="D4" s="10">
        <v>7000</v>
      </c>
      <c r="F4" s="4"/>
      <c r="G4" s="4"/>
      <c r="H4" s="4"/>
    </row>
    <row r="5" spans="1:8" ht="12">
      <c r="A5" s="7" t="s">
        <v>330</v>
      </c>
      <c r="B5" s="8"/>
      <c r="C5" s="14"/>
      <c r="D5" s="6"/>
      <c r="F5" s="12" t="s">
        <v>331</v>
      </c>
      <c r="G5" s="9" t="s">
        <v>180</v>
      </c>
      <c r="H5" s="13" t="s">
        <v>332</v>
      </c>
    </row>
    <row r="6" spans="1:8" ht="12">
      <c r="A6" s="126" t="s">
        <v>152</v>
      </c>
      <c r="B6" s="127"/>
      <c r="C6" s="11">
        <v>6</v>
      </c>
      <c r="D6" s="11">
        <v>2</v>
      </c>
      <c r="E6" s="64" t="s">
        <v>34</v>
      </c>
      <c r="F6" s="41">
        <v>12</v>
      </c>
      <c r="G6" s="43">
        <f>C6*B11+D6*B12</f>
        <v>12</v>
      </c>
      <c r="H6" s="11">
        <f>G6-F6</f>
        <v>0</v>
      </c>
    </row>
    <row r="7" spans="1:8" ht="12">
      <c r="A7" s="122" t="s">
        <v>153</v>
      </c>
      <c r="B7" s="123"/>
      <c r="C7" s="10">
        <v>2</v>
      </c>
      <c r="D7" s="10">
        <v>2</v>
      </c>
      <c r="E7" s="64" t="s">
        <v>34</v>
      </c>
      <c r="F7" s="103">
        <v>8</v>
      </c>
      <c r="G7" s="19">
        <f>C7*B11+D7*B12</f>
        <v>8</v>
      </c>
      <c r="H7" s="10">
        <f>G7-F7</f>
        <v>0</v>
      </c>
    </row>
    <row r="8" spans="1:8" ht="12">
      <c r="A8" s="126" t="s">
        <v>154</v>
      </c>
      <c r="B8" s="127"/>
      <c r="C8" s="43">
        <v>4</v>
      </c>
      <c r="D8" s="11">
        <v>10</v>
      </c>
      <c r="E8" s="64" t="s">
        <v>34</v>
      </c>
      <c r="F8" s="43">
        <v>5</v>
      </c>
      <c r="G8" s="11">
        <f>C8*B11+D8*B12</f>
        <v>34</v>
      </c>
      <c r="H8" s="41">
        <f>G8-F8</f>
        <v>29</v>
      </c>
    </row>
    <row r="9" spans="1:7" ht="12">
      <c r="A9" s="4"/>
      <c r="B9" s="4"/>
      <c r="C9" s="17"/>
      <c r="D9" s="17"/>
      <c r="E9" s="17"/>
      <c r="F9" s="4"/>
      <c r="G9" s="4"/>
    </row>
    <row r="10" spans="1:7" ht="12">
      <c r="A10" s="15" t="s">
        <v>182</v>
      </c>
      <c r="B10" s="4"/>
      <c r="C10" s="4"/>
      <c r="D10" s="4"/>
      <c r="E10" s="4"/>
      <c r="F10" s="4"/>
      <c r="G10" s="4"/>
    </row>
    <row r="11" spans="1:8" ht="12.75" thickBot="1">
      <c r="A11" s="22" t="s">
        <v>155</v>
      </c>
      <c r="B11" s="11">
        <v>1</v>
      </c>
      <c r="C11" s="59" t="s">
        <v>248</v>
      </c>
      <c r="E11" s="35" t="s">
        <v>159</v>
      </c>
      <c r="F11" s="36" t="s">
        <v>277</v>
      </c>
      <c r="G11" s="37"/>
      <c r="H11" s="4"/>
    </row>
    <row r="12" spans="1:7" ht="12.75" thickTop="1">
      <c r="A12" s="23" t="s">
        <v>156</v>
      </c>
      <c r="B12" s="11">
        <v>3</v>
      </c>
      <c r="C12" s="57" t="s">
        <v>249</v>
      </c>
      <c r="E12" s="34" t="s">
        <v>60</v>
      </c>
      <c r="F12" s="4" t="s">
        <v>161</v>
      </c>
      <c r="G12" s="32"/>
    </row>
    <row r="13" spans="1:7" ht="12">
      <c r="A13" s="24" t="s">
        <v>157</v>
      </c>
      <c r="B13" s="84">
        <f>C4*B11+D4*B12</f>
        <v>28500</v>
      </c>
      <c r="C13" s="57" t="s">
        <v>58</v>
      </c>
      <c r="E13" s="34"/>
      <c r="F13" s="4" t="s">
        <v>162</v>
      </c>
      <c r="G13" s="32"/>
    </row>
    <row r="14" spans="5:8" ht="12">
      <c r="E14" s="34"/>
      <c r="F14" s="4" t="s">
        <v>163</v>
      </c>
      <c r="G14" s="32"/>
      <c r="H14" t="s">
        <v>29</v>
      </c>
    </row>
    <row r="15" spans="5:7" ht="12">
      <c r="E15" s="14"/>
      <c r="F15" s="6" t="s">
        <v>23</v>
      </c>
      <c r="G15" s="33"/>
    </row>
    <row r="17" spans="1:2" ht="12">
      <c r="A17" s="54" t="s">
        <v>147</v>
      </c>
      <c r="B17" s="39" t="s">
        <v>257</v>
      </c>
    </row>
    <row r="18" spans="1:2" ht="12">
      <c r="A18" s="54"/>
      <c r="B18" s="39" t="s">
        <v>258</v>
      </c>
    </row>
    <row r="19" spans="1:2" ht="12">
      <c r="A19" s="54"/>
      <c r="B19" s="39" t="s">
        <v>75</v>
      </c>
    </row>
    <row r="20" spans="1:2" ht="12">
      <c r="A20" s="54"/>
      <c r="B20" s="39" t="s">
        <v>51</v>
      </c>
    </row>
    <row r="21" spans="1:2" ht="12">
      <c r="A21" s="54"/>
      <c r="B21" s="39" t="s">
        <v>299</v>
      </c>
    </row>
    <row r="22" spans="1:2" ht="12">
      <c r="A22" s="54"/>
      <c r="B22" s="39" t="s">
        <v>256</v>
      </c>
    </row>
    <row r="23" spans="1:2" ht="12">
      <c r="A23" s="54"/>
      <c r="B23" s="39" t="s">
        <v>300</v>
      </c>
    </row>
    <row r="24" spans="1:2" ht="12">
      <c r="A24" s="54"/>
      <c r="B24" s="39" t="s">
        <v>301</v>
      </c>
    </row>
    <row r="25" spans="1:2" ht="12">
      <c r="A25" s="54"/>
      <c r="B25" s="39" t="s">
        <v>302</v>
      </c>
    </row>
    <row r="26" spans="1:2" ht="12">
      <c r="A26" s="54"/>
      <c r="B26" s="39" t="s">
        <v>276</v>
      </c>
    </row>
    <row r="49" spans="3:4" ht="12">
      <c r="C49" s="39"/>
      <c r="D49" s="39"/>
    </row>
    <row r="50" spans="3:4" ht="12">
      <c r="C50" s="39"/>
      <c r="D50" s="39"/>
    </row>
    <row r="51" spans="3:4" ht="12">
      <c r="C51" s="39"/>
      <c r="D51" s="39"/>
    </row>
    <row r="52" spans="3:4" ht="12">
      <c r="C52" s="39"/>
      <c r="D52" s="39"/>
    </row>
    <row r="53" spans="3:4" ht="12">
      <c r="C53" s="39"/>
      <c r="D53" s="39"/>
    </row>
    <row r="54" spans="1:4" ht="12">
      <c r="A54" s="54"/>
      <c r="B54" s="39"/>
      <c r="C54" s="39"/>
      <c r="D54" s="39"/>
    </row>
    <row r="55" spans="3:4" ht="12">
      <c r="C55" s="39"/>
      <c r="D55" s="39"/>
    </row>
    <row r="56" spans="3:4" ht="12">
      <c r="C56" s="39"/>
      <c r="D56" s="39"/>
    </row>
    <row r="57" spans="3:4" ht="12">
      <c r="C57" s="39"/>
      <c r="D57" s="39"/>
    </row>
    <row r="58" spans="3:4" ht="12">
      <c r="C58" s="39"/>
      <c r="D58" s="39"/>
    </row>
    <row r="59" spans="3:4" ht="12">
      <c r="C59" s="39"/>
      <c r="D59" s="39"/>
    </row>
    <row r="60" spans="3:4" ht="12">
      <c r="C60" s="39"/>
      <c r="D60" s="39"/>
    </row>
    <row r="61" spans="3:4" s="57" customFormat="1" ht="12">
      <c r="C61" s="56"/>
      <c r="D61" s="56"/>
    </row>
    <row r="62" spans="3:4" ht="12">
      <c r="C62" s="39"/>
      <c r="D62" s="39"/>
    </row>
    <row r="63" spans="3:4" ht="12">
      <c r="C63" s="39"/>
      <c r="D63" s="39"/>
    </row>
    <row r="64" spans="3:4" ht="12">
      <c r="C64" s="39"/>
      <c r="D64" s="39"/>
    </row>
    <row r="65" spans="3:4" ht="12">
      <c r="C65" s="39"/>
      <c r="D65" s="39"/>
    </row>
    <row r="66" spans="1:4" ht="12">
      <c r="A66" s="54"/>
      <c r="C66" s="39"/>
      <c r="D66" s="39"/>
    </row>
    <row r="67" spans="1:4" ht="12">
      <c r="A67" s="54"/>
      <c r="C67" s="39"/>
      <c r="D67" s="39"/>
    </row>
    <row r="68" spans="1:4" ht="12">
      <c r="A68" s="54"/>
      <c r="C68" s="39"/>
      <c r="D68" s="39"/>
    </row>
    <row r="69" spans="1:4" ht="12">
      <c r="A69" s="54"/>
      <c r="C69" s="39"/>
      <c r="D69" s="39"/>
    </row>
    <row r="70" spans="1:4" ht="12">
      <c r="A70" s="54"/>
      <c r="C70" s="39"/>
      <c r="D70" s="39"/>
    </row>
    <row r="71" spans="1:4" ht="12">
      <c r="A71" s="54"/>
      <c r="C71" s="39"/>
      <c r="D71" s="39"/>
    </row>
    <row r="72" spans="1:4" ht="12">
      <c r="A72" s="54"/>
      <c r="C72" s="39"/>
      <c r="D72" s="39"/>
    </row>
    <row r="73" spans="1:4" ht="12">
      <c r="A73" s="54"/>
      <c r="C73" s="39"/>
      <c r="D73" s="39"/>
    </row>
    <row r="74" spans="1:4" ht="12">
      <c r="A74" s="54"/>
      <c r="C74" s="39"/>
      <c r="D74" s="39"/>
    </row>
    <row r="75" spans="1:4" ht="12">
      <c r="A75" s="39"/>
      <c r="B75" s="39"/>
      <c r="C75" s="39"/>
      <c r="D75" s="39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6" sqref="E6:E8"/>
    </sheetView>
  </sheetViews>
  <sheetFormatPr defaultColWidth="11.421875" defaultRowHeight="12.75"/>
  <cols>
    <col min="1" max="4" width="8.8515625" style="0" customWidth="1"/>
    <col min="5" max="5" width="3.8515625" style="0" customWidth="1"/>
    <col min="6" max="6" width="13.7109375" style="0" customWidth="1"/>
    <col min="7" max="7" width="16.28125" style="0" customWidth="1"/>
    <col min="8" max="16384" width="8.8515625" style="0" customWidth="1"/>
  </cols>
  <sheetData>
    <row r="1" ht="12">
      <c r="A1" s="1" t="s">
        <v>158</v>
      </c>
    </row>
    <row r="2" ht="12.75" thickBot="1"/>
    <row r="3" spans="1:8" ht="12.75" thickBot="1">
      <c r="A3" s="2" t="s">
        <v>328</v>
      </c>
      <c r="B3" s="3"/>
      <c r="C3" s="11" t="s">
        <v>248</v>
      </c>
      <c r="D3" s="11" t="s">
        <v>249</v>
      </c>
      <c r="F3" s="4"/>
      <c r="G3" s="85" t="s">
        <v>69</v>
      </c>
      <c r="H3" s="4"/>
    </row>
    <row r="4" spans="1:8" ht="12">
      <c r="A4" s="5" t="s">
        <v>329</v>
      </c>
      <c r="B4" s="6"/>
      <c r="C4" s="10">
        <v>6000</v>
      </c>
      <c r="D4" s="10">
        <v>7000</v>
      </c>
      <c r="F4" s="4"/>
      <c r="G4" s="4"/>
      <c r="H4" s="4" t="s">
        <v>295</v>
      </c>
    </row>
    <row r="5" spans="1:8" ht="12">
      <c r="A5" s="7" t="s">
        <v>330</v>
      </c>
      <c r="B5" s="8"/>
      <c r="C5" s="14"/>
      <c r="D5" s="6"/>
      <c r="F5" s="12" t="s">
        <v>331</v>
      </c>
      <c r="G5" s="9" t="s">
        <v>180</v>
      </c>
      <c r="H5" s="13" t="s">
        <v>332</v>
      </c>
    </row>
    <row r="6" spans="1:8" ht="12">
      <c r="A6" s="126" t="s">
        <v>152</v>
      </c>
      <c r="B6" s="127"/>
      <c r="C6" s="11">
        <v>6</v>
      </c>
      <c r="D6" s="11">
        <v>2</v>
      </c>
      <c r="E6" s="11" t="s">
        <v>34</v>
      </c>
      <c r="F6" s="41">
        <v>10</v>
      </c>
      <c r="G6" s="43">
        <f>C6*B11+D6*B12</f>
        <v>9.999999</v>
      </c>
      <c r="H6" s="11">
        <f>G6-F6</f>
        <v>-9.999999992515995E-07</v>
      </c>
    </row>
    <row r="7" spans="1:8" ht="12">
      <c r="A7" s="122" t="s">
        <v>153</v>
      </c>
      <c r="B7" s="123"/>
      <c r="C7" s="10">
        <v>2</v>
      </c>
      <c r="D7" s="10">
        <v>2</v>
      </c>
      <c r="E7" s="11" t="s">
        <v>34</v>
      </c>
      <c r="F7" s="103">
        <v>8</v>
      </c>
      <c r="G7" s="19">
        <f>C7*B11+D7*B12</f>
        <v>8</v>
      </c>
      <c r="H7" s="10">
        <f>G7-F7</f>
        <v>0</v>
      </c>
    </row>
    <row r="8" spans="1:8" ht="12">
      <c r="A8" s="126" t="s">
        <v>154</v>
      </c>
      <c r="B8" s="127"/>
      <c r="C8" s="43">
        <v>4</v>
      </c>
      <c r="D8" s="11">
        <v>10</v>
      </c>
      <c r="E8" s="11" t="s">
        <v>34</v>
      </c>
      <c r="F8" s="43">
        <v>5</v>
      </c>
      <c r="G8" s="11">
        <f>C8*B11+D8*B12</f>
        <v>37.0000015</v>
      </c>
      <c r="H8" s="41">
        <f>G8-F8</f>
        <v>32.0000015</v>
      </c>
    </row>
    <row r="9" spans="1:8" ht="12">
      <c r="A9" s="4"/>
      <c r="B9" s="4"/>
      <c r="C9" s="17"/>
      <c r="D9" s="17"/>
      <c r="F9" s="17"/>
      <c r="G9" s="86" t="s">
        <v>82</v>
      </c>
      <c r="H9" s="4"/>
    </row>
    <row r="10" spans="1:7" ht="12">
      <c r="A10" s="15" t="s">
        <v>182</v>
      </c>
      <c r="B10" s="4"/>
      <c r="C10" s="4"/>
      <c r="D10" s="4"/>
      <c r="E10" s="4"/>
      <c r="F10" s="4"/>
      <c r="G10" s="4"/>
    </row>
    <row r="11" spans="1:8" ht="12.75" thickBot="1">
      <c r="A11" s="22" t="s">
        <v>155</v>
      </c>
      <c r="B11" s="11">
        <v>0.49999975000000013</v>
      </c>
      <c r="C11" s="59" t="s">
        <v>248</v>
      </c>
      <c r="E11" s="35" t="s">
        <v>159</v>
      </c>
      <c r="F11" s="36" t="s">
        <v>160</v>
      </c>
      <c r="G11" s="37"/>
      <c r="H11" s="4"/>
    </row>
    <row r="12" spans="1:7" ht="12.75" thickTop="1">
      <c r="A12" s="23" t="s">
        <v>156</v>
      </c>
      <c r="B12" s="11">
        <v>3.5000002500000003</v>
      </c>
      <c r="C12" s="57" t="s">
        <v>249</v>
      </c>
      <c r="E12" s="34" t="s">
        <v>60</v>
      </c>
      <c r="F12" s="4" t="s">
        <v>77</v>
      </c>
      <c r="G12" s="32"/>
    </row>
    <row r="13" spans="1:7" ht="12">
      <c r="A13" s="24" t="s">
        <v>157</v>
      </c>
      <c r="B13" s="84">
        <f>C4*B11+D4*B12</f>
        <v>27500.000250000005</v>
      </c>
      <c r="C13" s="57" t="s">
        <v>58</v>
      </c>
      <c r="E13" s="34"/>
      <c r="F13" s="4" t="s">
        <v>162</v>
      </c>
      <c r="G13" s="32"/>
    </row>
    <row r="14" spans="5:8" ht="12">
      <c r="E14" s="34"/>
      <c r="F14" s="4" t="s">
        <v>163</v>
      </c>
      <c r="G14" s="32"/>
      <c r="H14" t="s">
        <v>29</v>
      </c>
    </row>
    <row r="15" spans="5:7" ht="12">
      <c r="E15" s="14"/>
      <c r="F15" s="6" t="s">
        <v>23</v>
      </c>
      <c r="G15" s="33"/>
    </row>
    <row r="17" spans="1:4" ht="12">
      <c r="A17" s="55" t="s">
        <v>303</v>
      </c>
      <c r="B17" s="56" t="s">
        <v>304</v>
      </c>
      <c r="C17" s="39"/>
      <c r="D17" s="39"/>
    </row>
    <row r="18" spans="1:4" ht="12">
      <c r="A18" s="54"/>
      <c r="B18" s="39" t="s">
        <v>305</v>
      </c>
      <c r="C18" s="39"/>
      <c r="D18" s="39"/>
    </row>
    <row r="19" spans="1:4" ht="12">
      <c r="A19" s="54"/>
      <c r="B19" s="39" t="s">
        <v>306</v>
      </c>
      <c r="C19" s="39"/>
      <c r="D19" s="39"/>
    </row>
    <row r="20" spans="1:4" ht="12">
      <c r="A20" s="54"/>
      <c r="B20" s="39" t="s">
        <v>6</v>
      </c>
      <c r="C20" s="39"/>
      <c r="D20" s="39"/>
    </row>
    <row r="21" spans="1:4" ht="12">
      <c r="A21" s="54"/>
      <c r="B21" s="39" t="s">
        <v>52</v>
      </c>
      <c r="C21" s="39"/>
      <c r="D21" s="39"/>
    </row>
    <row r="22" spans="3:4" ht="12">
      <c r="C22" s="39"/>
      <c r="D22" s="39"/>
    </row>
    <row r="23" spans="1:4" s="57" customFormat="1" ht="12">
      <c r="A23" s="57" t="s">
        <v>78</v>
      </c>
      <c r="C23" s="56"/>
      <c r="D23" s="56"/>
    </row>
    <row r="24" spans="3:4" ht="12">
      <c r="C24" s="39"/>
      <c r="D24" s="39"/>
    </row>
    <row r="25" spans="2:4" ht="12">
      <c r="B25" t="s">
        <v>111</v>
      </c>
      <c r="C25" s="39"/>
      <c r="D25" s="39"/>
    </row>
    <row r="26" spans="2:4" ht="12">
      <c r="B26" t="s">
        <v>79</v>
      </c>
      <c r="C26" s="39"/>
      <c r="D26" s="39"/>
    </row>
    <row r="27" spans="2:4" ht="12">
      <c r="B27" t="s">
        <v>80</v>
      </c>
      <c r="C27" s="39"/>
      <c r="D27" s="39"/>
    </row>
    <row r="28" spans="1:4" ht="12">
      <c r="A28" s="54"/>
      <c r="C28" s="39"/>
      <c r="D28" s="39"/>
    </row>
    <row r="29" spans="1:7" ht="12.75" thickBot="1">
      <c r="A29" s="54"/>
      <c r="B29" s="79" t="s">
        <v>159</v>
      </c>
      <c r="C29" s="128" t="s">
        <v>81</v>
      </c>
      <c r="D29" s="129"/>
      <c r="E29" s="129"/>
      <c r="F29" s="129"/>
      <c r="G29" s="130"/>
    </row>
    <row r="30" spans="1:7" ht="12.75" thickTop="1">
      <c r="A30" s="54"/>
      <c r="B30" s="74" t="s">
        <v>60</v>
      </c>
      <c r="C30" s="74" t="s">
        <v>162</v>
      </c>
      <c r="D30" s="4"/>
      <c r="E30" s="4" t="s">
        <v>83</v>
      </c>
      <c r="F30" s="4"/>
      <c r="G30" s="32" t="s">
        <v>108</v>
      </c>
    </row>
    <row r="31" spans="1:7" ht="12">
      <c r="A31" s="54"/>
      <c r="B31" s="74"/>
      <c r="C31" s="74" t="s">
        <v>163</v>
      </c>
      <c r="D31" s="4"/>
      <c r="E31" s="4" t="s">
        <v>84</v>
      </c>
      <c r="F31" s="4"/>
      <c r="G31" s="32" t="s">
        <v>85</v>
      </c>
    </row>
    <row r="32" spans="1:7" ht="12.75" thickBot="1">
      <c r="A32" s="54"/>
      <c r="B32" s="73"/>
      <c r="C32" s="73" t="s">
        <v>23</v>
      </c>
      <c r="D32" s="6"/>
      <c r="E32" s="6"/>
      <c r="F32" s="6"/>
      <c r="G32" s="32"/>
    </row>
    <row r="33" spans="1:7" ht="12.75" thickBot="1">
      <c r="A33" s="54"/>
      <c r="C33" s="39"/>
      <c r="D33" s="39"/>
      <c r="F33" t="s">
        <v>137</v>
      </c>
      <c r="G33" s="87" t="s">
        <v>110</v>
      </c>
    </row>
    <row r="34" spans="1:7" ht="12.75" thickBot="1">
      <c r="A34" s="54"/>
      <c r="C34" s="39"/>
      <c r="D34" s="39"/>
      <c r="G34" s="87" t="s">
        <v>109</v>
      </c>
    </row>
    <row r="35" spans="1:6" ht="12">
      <c r="A35" s="54"/>
      <c r="C35" s="39"/>
      <c r="D35" s="39"/>
      <c r="F35" t="s">
        <v>112</v>
      </c>
    </row>
    <row r="36" spans="1:4" ht="12">
      <c r="A36" s="39"/>
      <c r="B36" s="39"/>
      <c r="C36" s="39"/>
      <c r="D36" s="39"/>
    </row>
  </sheetData>
  <mergeCells count="4">
    <mergeCell ref="A6:B6"/>
    <mergeCell ref="A7:B7"/>
    <mergeCell ref="A8:B8"/>
    <mergeCell ref="C29:G2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10" sqref="E10"/>
    </sheetView>
  </sheetViews>
  <sheetFormatPr defaultColWidth="11.421875" defaultRowHeight="12.75"/>
  <cols>
    <col min="1" max="4" width="8.8515625" style="0" customWidth="1"/>
    <col min="5" max="5" width="2.28125" style="0" customWidth="1"/>
    <col min="6" max="7" width="8.8515625" style="0" customWidth="1"/>
    <col min="8" max="8" width="11.7109375" style="0" customWidth="1"/>
    <col min="9" max="16384" width="8.8515625" style="0" customWidth="1"/>
  </cols>
  <sheetData>
    <row r="1" ht="12">
      <c r="A1" s="1" t="s">
        <v>17</v>
      </c>
    </row>
    <row r="3" spans="1:8" ht="12">
      <c r="A3" s="2" t="s">
        <v>7</v>
      </c>
      <c r="B3" s="3"/>
      <c r="C3" s="11" t="s">
        <v>8</v>
      </c>
      <c r="D3" s="11" t="s">
        <v>9</v>
      </c>
      <c r="E3" s="17"/>
      <c r="F3" s="4"/>
      <c r="G3" s="4"/>
      <c r="H3" s="4"/>
    </row>
    <row r="4" spans="1:8" ht="12">
      <c r="A4" s="5" t="s">
        <v>10</v>
      </c>
      <c r="B4" s="6"/>
      <c r="C4" s="40">
        <v>0.6</v>
      </c>
      <c r="D4" s="40">
        <v>0.5</v>
      </c>
      <c r="E4" s="112"/>
      <c r="F4" s="4"/>
      <c r="G4" s="4"/>
      <c r="H4" s="88" t="s">
        <v>295</v>
      </c>
    </row>
    <row r="5" spans="1:8" ht="12">
      <c r="A5" s="7" t="s">
        <v>178</v>
      </c>
      <c r="B5" s="8"/>
      <c r="C5" s="14"/>
      <c r="D5" s="6"/>
      <c r="E5" s="6"/>
      <c r="F5" s="12" t="s">
        <v>179</v>
      </c>
      <c r="G5" s="9" t="s">
        <v>180</v>
      </c>
      <c r="H5" s="13" t="s">
        <v>181</v>
      </c>
    </row>
    <row r="6" spans="1:8" ht="12">
      <c r="A6" s="126" t="s">
        <v>11</v>
      </c>
      <c r="B6" s="127"/>
      <c r="C6" s="58">
        <v>0.1</v>
      </c>
      <c r="D6" s="11">
        <v>0</v>
      </c>
      <c r="E6" s="11" t="s">
        <v>35</v>
      </c>
      <c r="F6" s="41">
        <v>30</v>
      </c>
      <c r="G6" s="43">
        <f>C6*B12+D6*B13</f>
        <v>30</v>
      </c>
      <c r="H6" s="11">
        <f>F6-G6</f>
        <v>0</v>
      </c>
    </row>
    <row r="7" spans="1:8" ht="12">
      <c r="A7" s="122" t="s">
        <v>12</v>
      </c>
      <c r="B7" s="123"/>
      <c r="C7" s="10">
        <v>0</v>
      </c>
      <c r="D7" s="10">
        <v>0.15</v>
      </c>
      <c r="E7" s="11" t="s">
        <v>35</v>
      </c>
      <c r="F7" s="41">
        <v>30</v>
      </c>
      <c r="G7" s="19">
        <f>C7*B12+D7*B13</f>
        <v>15</v>
      </c>
      <c r="H7" s="10">
        <f>F7-G7</f>
        <v>15</v>
      </c>
    </row>
    <row r="8" spans="1:8" ht="12">
      <c r="A8" s="126" t="s">
        <v>13</v>
      </c>
      <c r="B8" s="127"/>
      <c r="C8" s="43">
        <v>0.04</v>
      </c>
      <c r="D8" s="11">
        <v>0.04</v>
      </c>
      <c r="E8" s="11" t="s">
        <v>35</v>
      </c>
      <c r="F8" s="43">
        <v>16</v>
      </c>
      <c r="G8" s="11">
        <f>C8*B12+D8*B13</f>
        <v>16</v>
      </c>
      <c r="H8" s="41">
        <f>F8-G8</f>
        <v>0</v>
      </c>
    </row>
    <row r="9" spans="1:8" ht="12">
      <c r="A9" s="126" t="s">
        <v>14</v>
      </c>
      <c r="B9" s="127"/>
      <c r="C9" s="60">
        <v>0.01</v>
      </c>
      <c r="D9" s="61">
        <v>0.024</v>
      </c>
      <c r="E9" s="61" t="s">
        <v>35</v>
      </c>
      <c r="F9" s="62">
        <v>6</v>
      </c>
      <c r="G9" s="42">
        <f>C9*B12+D9*B13</f>
        <v>5.4</v>
      </c>
      <c r="H9" s="63">
        <f>F9-G9</f>
        <v>0.5999999999999996</v>
      </c>
    </row>
    <row r="10" spans="1:8" ht="12">
      <c r="A10" s="4"/>
      <c r="B10" s="4"/>
      <c r="C10" s="17"/>
      <c r="D10" s="17"/>
      <c r="E10" s="17"/>
      <c r="F10" s="17"/>
      <c r="G10" s="4"/>
      <c r="H10" s="4"/>
    </row>
    <row r="11" spans="1:8" ht="12">
      <c r="A11" s="15" t="s">
        <v>182</v>
      </c>
      <c r="B11" s="4"/>
      <c r="C11" s="4"/>
      <c r="D11" s="4"/>
      <c r="E11" s="4"/>
      <c r="F11" s="4"/>
      <c r="G11" s="4"/>
      <c r="H11" s="4"/>
    </row>
    <row r="12" spans="1:8" ht="12.75" thickBot="1">
      <c r="A12" s="22" t="s">
        <v>15</v>
      </c>
      <c r="B12" s="11">
        <v>300</v>
      </c>
      <c r="C12" s="59" t="s">
        <v>248</v>
      </c>
      <c r="F12" s="35" t="s">
        <v>59</v>
      </c>
      <c r="G12" s="36" t="s">
        <v>265</v>
      </c>
      <c r="H12" s="37"/>
    </row>
    <row r="13" spans="1:9" ht="12.75" thickTop="1">
      <c r="A13" s="23" t="s">
        <v>16</v>
      </c>
      <c r="B13" s="11">
        <v>100</v>
      </c>
      <c r="C13" s="57" t="s">
        <v>249</v>
      </c>
      <c r="F13" s="34" t="s">
        <v>60</v>
      </c>
      <c r="G13" s="4" t="s">
        <v>3</v>
      </c>
      <c r="H13" s="32"/>
      <c r="I13" s="48" t="s">
        <v>269</v>
      </c>
    </row>
    <row r="14" spans="1:9" ht="12">
      <c r="A14" s="24" t="s">
        <v>18</v>
      </c>
      <c r="B14" s="47">
        <f>C4*B12+D4*B13</f>
        <v>230</v>
      </c>
      <c r="C14" s="57" t="s">
        <v>58</v>
      </c>
      <c r="F14" s="34"/>
      <c r="G14" s="4" t="s">
        <v>4</v>
      </c>
      <c r="H14" s="32"/>
      <c r="I14" t="s">
        <v>28</v>
      </c>
    </row>
    <row r="15" spans="6:9" ht="12">
      <c r="F15" s="34"/>
      <c r="G15" s="4" t="s">
        <v>5</v>
      </c>
      <c r="H15" s="32"/>
      <c r="I15" t="s">
        <v>270</v>
      </c>
    </row>
    <row r="16" spans="6:8" ht="12">
      <c r="F16" s="34"/>
      <c r="G16" s="4" t="s">
        <v>2</v>
      </c>
      <c r="H16" s="32"/>
    </row>
    <row r="17" spans="6:8" ht="12">
      <c r="F17" s="14"/>
      <c r="G17" s="6" t="s">
        <v>23</v>
      </c>
      <c r="H17" s="33"/>
    </row>
  </sheetData>
  <mergeCells count="4">
    <mergeCell ref="A6:B6"/>
    <mergeCell ref="A7:B7"/>
    <mergeCell ref="A8:B8"/>
    <mergeCell ref="A9:B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10" sqref="E10"/>
    </sheetView>
  </sheetViews>
  <sheetFormatPr defaultColWidth="11.421875" defaultRowHeight="12.75"/>
  <cols>
    <col min="1" max="4" width="8.8515625" style="0" customWidth="1"/>
    <col min="5" max="5" width="2.28125" style="0" customWidth="1"/>
    <col min="6" max="7" width="8.8515625" style="0" customWidth="1"/>
    <col min="8" max="8" width="11.421875" style="0" customWidth="1"/>
    <col min="9" max="16384" width="8.8515625" style="0" customWidth="1"/>
  </cols>
  <sheetData>
    <row r="1" ht="12">
      <c r="A1" s="1" t="s">
        <v>17</v>
      </c>
    </row>
    <row r="3" spans="1:8" ht="12">
      <c r="A3" s="2" t="s">
        <v>7</v>
      </c>
      <c r="B3" s="3"/>
      <c r="C3" s="11" t="s">
        <v>8</v>
      </c>
      <c r="D3" s="11" t="s">
        <v>9</v>
      </c>
      <c r="E3" s="17"/>
      <c r="F3" s="4"/>
      <c r="G3" s="4"/>
      <c r="H3" s="4"/>
    </row>
    <row r="4" spans="1:8" ht="12">
      <c r="A4" s="5" t="s">
        <v>10</v>
      </c>
      <c r="B4" s="6"/>
      <c r="C4" s="40">
        <v>0.6</v>
      </c>
      <c r="D4" s="40">
        <v>0.6</v>
      </c>
      <c r="E4" s="112"/>
      <c r="F4" s="4"/>
      <c r="G4" s="4"/>
      <c r="H4" s="88"/>
    </row>
    <row r="5" spans="1:8" ht="12">
      <c r="A5" s="7" t="s">
        <v>178</v>
      </c>
      <c r="B5" s="8"/>
      <c r="C5" s="14"/>
      <c r="D5" s="6"/>
      <c r="E5" s="6"/>
      <c r="F5" s="12" t="s">
        <v>179</v>
      </c>
      <c r="G5" s="9" t="s">
        <v>180</v>
      </c>
      <c r="H5" s="13" t="s">
        <v>181</v>
      </c>
    </row>
    <row r="6" spans="1:8" ht="12">
      <c r="A6" s="126" t="s">
        <v>11</v>
      </c>
      <c r="B6" s="127"/>
      <c r="C6" s="58">
        <v>0.1</v>
      </c>
      <c r="D6" s="11">
        <v>0</v>
      </c>
      <c r="E6" s="11" t="s">
        <v>35</v>
      </c>
      <c r="F6" s="41">
        <v>30</v>
      </c>
      <c r="G6" s="43">
        <f>C6*B12+D6*B13</f>
        <v>30</v>
      </c>
      <c r="H6" s="11">
        <f>F6-G6</f>
        <v>0</v>
      </c>
    </row>
    <row r="7" spans="1:8" ht="12">
      <c r="A7" s="122" t="s">
        <v>12</v>
      </c>
      <c r="B7" s="123"/>
      <c r="C7" s="10">
        <v>0</v>
      </c>
      <c r="D7" s="10">
        <v>0.15</v>
      </c>
      <c r="E7" s="11" t="s">
        <v>35</v>
      </c>
      <c r="F7" s="41">
        <v>30</v>
      </c>
      <c r="G7" s="19">
        <f>C7*B12+D7*B13</f>
        <v>15</v>
      </c>
      <c r="H7" s="10">
        <f>F7-G7</f>
        <v>15</v>
      </c>
    </row>
    <row r="8" spans="1:8" ht="12">
      <c r="A8" s="126" t="s">
        <v>13</v>
      </c>
      <c r="B8" s="127"/>
      <c r="C8" s="43">
        <v>0.04</v>
      </c>
      <c r="D8" s="11">
        <v>0.04</v>
      </c>
      <c r="E8" s="11" t="s">
        <v>35</v>
      </c>
      <c r="F8" s="43">
        <v>16</v>
      </c>
      <c r="G8" s="11">
        <f>C8*B12+D8*B13</f>
        <v>16</v>
      </c>
      <c r="H8" s="41">
        <f>F8-G8</f>
        <v>0</v>
      </c>
    </row>
    <row r="9" spans="1:8" ht="12">
      <c r="A9" s="126" t="s">
        <v>14</v>
      </c>
      <c r="B9" s="127"/>
      <c r="C9" s="60">
        <v>0.01</v>
      </c>
      <c r="D9" s="61">
        <v>0.024</v>
      </c>
      <c r="E9" s="61" t="s">
        <v>35</v>
      </c>
      <c r="F9" s="62">
        <v>6</v>
      </c>
      <c r="G9" s="42">
        <f>C9*B12+D9*B13</f>
        <v>5.4</v>
      </c>
      <c r="H9" s="63">
        <f>F9-G9</f>
        <v>0.5999999999999996</v>
      </c>
    </row>
    <row r="10" spans="1:8" ht="12">
      <c r="A10" s="4"/>
      <c r="B10" s="4"/>
      <c r="C10" s="17"/>
      <c r="D10" s="17"/>
      <c r="E10" s="17"/>
      <c r="F10" s="17"/>
      <c r="G10" s="4"/>
      <c r="H10" s="4"/>
    </row>
    <row r="11" spans="1:8" ht="12">
      <c r="A11" s="15" t="s">
        <v>182</v>
      </c>
      <c r="B11" s="4"/>
      <c r="C11" s="4"/>
      <c r="D11" s="4"/>
      <c r="E11" s="4"/>
      <c r="F11" s="4"/>
      <c r="G11" s="4"/>
      <c r="H11" s="4"/>
    </row>
    <row r="12" spans="1:8" ht="12.75" thickBot="1">
      <c r="A12" s="22" t="s">
        <v>15</v>
      </c>
      <c r="B12" s="11">
        <v>300</v>
      </c>
      <c r="C12" s="59" t="s">
        <v>248</v>
      </c>
      <c r="F12" s="35" t="s">
        <v>59</v>
      </c>
      <c r="G12" s="36" t="s">
        <v>279</v>
      </c>
      <c r="H12" s="37"/>
    </row>
    <row r="13" spans="1:9" ht="12.75" thickTop="1">
      <c r="A13" s="23" t="s">
        <v>16</v>
      </c>
      <c r="B13" s="11">
        <v>100</v>
      </c>
      <c r="C13" s="57" t="s">
        <v>249</v>
      </c>
      <c r="F13" s="34" t="s">
        <v>60</v>
      </c>
      <c r="G13" s="4" t="s">
        <v>3</v>
      </c>
      <c r="H13" s="32"/>
      <c r="I13" s="48" t="s">
        <v>269</v>
      </c>
    </row>
    <row r="14" spans="1:9" ht="12">
      <c r="A14" s="24" t="s">
        <v>18</v>
      </c>
      <c r="B14" s="89">
        <f>C4*B12+D4*B13</f>
        <v>240</v>
      </c>
      <c r="C14" s="57" t="s">
        <v>58</v>
      </c>
      <c r="F14" s="34"/>
      <c r="G14" s="4" t="s">
        <v>4</v>
      </c>
      <c r="H14" s="32"/>
      <c r="I14" t="s">
        <v>28</v>
      </c>
    </row>
    <row r="15" spans="6:9" ht="12">
      <c r="F15" s="34"/>
      <c r="G15" s="4" t="s">
        <v>5</v>
      </c>
      <c r="H15" s="32"/>
      <c r="I15" t="s">
        <v>270</v>
      </c>
    </row>
    <row r="16" spans="6:8" ht="12">
      <c r="F16" s="34"/>
      <c r="G16" s="4" t="s">
        <v>2</v>
      </c>
      <c r="H16" s="32"/>
    </row>
    <row r="17" spans="6:8" ht="12">
      <c r="F17" s="14"/>
      <c r="G17" s="6" t="s">
        <v>23</v>
      </c>
      <c r="H17" s="33"/>
    </row>
    <row r="19" spans="1:2" ht="12">
      <c r="A19" s="91" t="s">
        <v>147</v>
      </c>
      <c r="B19" t="s">
        <v>272</v>
      </c>
    </row>
    <row r="20" spans="1:2" ht="12">
      <c r="A20" s="23"/>
      <c r="B20" t="s">
        <v>273</v>
      </c>
    </row>
    <row r="21" spans="1:2" ht="12">
      <c r="A21" s="23"/>
      <c r="B21" t="s">
        <v>274</v>
      </c>
    </row>
    <row r="22" spans="1:2" ht="12">
      <c r="A22" s="23"/>
      <c r="B22" t="s">
        <v>275</v>
      </c>
    </row>
    <row r="23" spans="1:2" ht="12">
      <c r="A23" s="23"/>
      <c r="B23" t="s">
        <v>271</v>
      </c>
    </row>
    <row r="24" spans="1:2" ht="12">
      <c r="A24" s="23"/>
      <c r="B24" t="s">
        <v>252</v>
      </c>
    </row>
    <row r="25" spans="1:2" ht="12">
      <c r="A25" s="23"/>
      <c r="B25" t="s">
        <v>253</v>
      </c>
    </row>
    <row r="26" spans="1:2" ht="12">
      <c r="A26" s="23"/>
      <c r="B26" t="s">
        <v>254</v>
      </c>
    </row>
    <row r="27" spans="1:2" ht="12">
      <c r="A27" s="23"/>
      <c r="B27" t="s">
        <v>113</v>
      </c>
    </row>
    <row r="28" spans="1:2" ht="12">
      <c r="A28" s="23"/>
      <c r="B28" t="s">
        <v>278</v>
      </c>
    </row>
    <row r="29" spans="1:2" ht="12">
      <c r="A29" s="23"/>
      <c r="B29" s="90" t="s">
        <v>114</v>
      </c>
    </row>
    <row r="30" spans="1:2" ht="12">
      <c r="A30" s="23"/>
      <c r="B30" s="90" t="s">
        <v>63</v>
      </c>
    </row>
  </sheetData>
  <mergeCells count="4">
    <mergeCell ref="A6:B6"/>
    <mergeCell ref="A7:B7"/>
    <mergeCell ref="A8:B8"/>
    <mergeCell ref="A9:B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E10" sqref="E10"/>
    </sheetView>
  </sheetViews>
  <sheetFormatPr defaultColWidth="11.421875" defaultRowHeight="12.75"/>
  <cols>
    <col min="1" max="4" width="8.8515625" style="0" customWidth="1"/>
    <col min="5" max="5" width="2.421875" style="0" customWidth="1"/>
    <col min="6" max="7" width="8.8515625" style="0" customWidth="1"/>
    <col min="8" max="8" width="11.7109375" style="0" customWidth="1"/>
    <col min="9" max="16384" width="8.8515625" style="0" customWidth="1"/>
  </cols>
  <sheetData>
    <row r="1" ht="12">
      <c r="A1" s="1" t="s">
        <v>17</v>
      </c>
    </row>
    <row r="3" spans="1:8" ht="12">
      <c r="A3" s="2" t="s">
        <v>7</v>
      </c>
      <c r="B3" s="3"/>
      <c r="C3" s="11" t="s">
        <v>8</v>
      </c>
      <c r="D3" s="11" t="s">
        <v>9</v>
      </c>
      <c r="E3" s="17"/>
      <c r="F3" s="4"/>
      <c r="G3" s="4"/>
      <c r="H3" s="4"/>
    </row>
    <row r="4" spans="1:8" ht="12">
      <c r="A4" s="5" t="s">
        <v>10</v>
      </c>
      <c r="B4" s="6"/>
      <c r="C4" s="40">
        <v>0.6</v>
      </c>
      <c r="D4" s="40">
        <v>0.5</v>
      </c>
      <c r="E4" s="112"/>
      <c r="F4" s="4"/>
      <c r="G4" s="4"/>
      <c r="H4" s="88" t="s">
        <v>295</v>
      </c>
    </row>
    <row r="5" spans="1:8" ht="12">
      <c r="A5" s="7" t="s">
        <v>178</v>
      </c>
      <c r="B5" s="8"/>
      <c r="C5" s="14"/>
      <c r="D5" s="6"/>
      <c r="E5" s="6"/>
      <c r="F5" s="12" t="s">
        <v>179</v>
      </c>
      <c r="G5" s="9" t="s">
        <v>180</v>
      </c>
      <c r="H5" s="13" t="s">
        <v>181</v>
      </c>
    </row>
    <row r="6" spans="1:8" ht="12">
      <c r="A6" s="126" t="s">
        <v>11</v>
      </c>
      <c r="B6" s="127"/>
      <c r="C6" s="58">
        <v>0.1</v>
      </c>
      <c r="D6" s="11">
        <v>0</v>
      </c>
      <c r="E6" s="11" t="s">
        <v>35</v>
      </c>
      <c r="F6" s="41">
        <v>30</v>
      </c>
      <c r="G6" s="43">
        <f>C6*B12+D6*B13</f>
        <v>30</v>
      </c>
      <c r="H6" s="11">
        <f>F6-G6</f>
        <v>0</v>
      </c>
    </row>
    <row r="7" spans="1:8" ht="12">
      <c r="A7" s="122" t="s">
        <v>12</v>
      </c>
      <c r="B7" s="123"/>
      <c r="C7" s="10">
        <v>0</v>
      </c>
      <c r="D7" s="10">
        <v>0.15</v>
      </c>
      <c r="E7" s="11" t="s">
        <v>35</v>
      </c>
      <c r="F7" s="41">
        <v>30</v>
      </c>
      <c r="G7" s="19">
        <f>C7*B12+D7*B13</f>
        <v>18.75</v>
      </c>
      <c r="H7" s="10">
        <f>F7-G7</f>
        <v>11.25</v>
      </c>
    </row>
    <row r="8" spans="1:8" ht="12">
      <c r="A8" s="126" t="s">
        <v>13</v>
      </c>
      <c r="B8" s="127"/>
      <c r="C8" s="43">
        <v>0.04</v>
      </c>
      <c r="D8" s="11">
        <v>0.04</v>
      </c>
      <c r="E8" s="11" t="s">
        <v>35</v>
      </c>
      <c r="F8" s="43">
        <v>18</v>
      </c>
      <c r="G8" s="11">
        <f>C8*B12+D8*B13</f>
        <v>17</v>
      </c>
      <c r="H8" s="41">
        <f>F8-G8</f>
        <v>1</v>
      </c>
    </row>
    <row r="9" spans="1:8" ht="12">
      <c r="A9" s="126" t="s">
        <v>14</v>
      </c>
      <c r="B9" s="127"/>
      <c r="C9" s="60">
        <v>0.01</v>
      </c>
      <c r="D9" s="61">
        <v>0.024</v>
      </c>
      <c r="E9" s="61" t="s">
        <v>35</v>
      </c>
      <c r="F9" s="62">
        <v>6</v>
      </c>
      <c r="G9" s="42">
        <f>C9*B12+D9*B13</f>
        <v>6</v>
      </c>
      <c r="H9" s="63">
        <f>F9-G9</f>
        <v>0</v>
      </c>
    </row>
    <row r="10" spans="1:8" ht="12">
      <c r="A10" s="4"/>
      <c r="B10" s="4"/>
      <c r="C10" s="17"/>
      <c r="D10" s="17"/>
      <c r="E10" s="17"/>
      <c r="F10" s="17"/>
      <c r="G10" s="4"/>
      <c r="H10" s="4"/>
    </row>
    <row r="11" spans="1:8" ht="12">
      <c r="A11" s="15" t="s">
        <v>182</v>
      </c>
      <c r="B11" s="4"/>
      <c r="C11" s="4"/>
      <c r="D11" s="4"/>
      <c r="E11" s="4"/>
      <c r="F11" s="4"/>
      <c r="G11" s="4"/>
      <c r="H11" s="4"/>
    </row>
    <row r="12" spans="1:8" ht="12.75" thickBot="1">
      <c r="A12" s="22" t="s">
        <v>15</v>
      </c>
      <c r="B12" s="11">
        <v>300</v>
      </c>
      <c r="C12" s="59" t="s">
        <v>248</v>
      </c>
      <c r="F12" s="35" t="s">
        <v>59</v>
      </c>
      <c r="G12" s="36" t="s">
        <v>265</v>
      </c>
      <c r="H12" s="37"/>
    </row>
    <row r="13" spans="1:9" ht="12.75" thickTop="1">
      <c r="A13" s="23" t="s">
        <v>16</v>
      </c>
      <c r="B13" s="11">
        <v>125</v>
      </c>
      <c r="C13" s="57" t="s">
        <v>249</v>
      </c>
      <c r="F13" s="34" t="s">
        <v>60</v>
      </c>
      <c r="G13" s="4" t="s">
        <v>3</v>
      </c>
      <c r="H13" s="32"/>
      <c r="I13" s="48" t="s">
        <v>269</v>
      </c>
    </row>
    <row r="14" spans="1:9" ht="12">
      <c r="A14" s="24" t="s">
        <v>18</v>
      </c>
      <c r="B14" s="89">
        <f>C4*B12+D4*B13</f>
        <v>242.5</v>
      </c>
      <c r="C14" s="57" t="s">
        <v>58</v>
      </c>
      <c r="F14" s="34"/>
      <c r="G14" s="4" t="s">
        <v>4</v>
      </c>
      <c r="H14" s="32"/>
      <c r="I14" t="s">
        <v>28</v>
      </c>
    </row>
    <row r="15" spans="6:9" ht="12">
      <c r="F15" s="34"/>
      <c r="G15" s="4" t="s">
        <v>115</v>
      </c>
      <c r="H15" s="32"/>
      <c r="I15" t="s">
        <v>270</v>
      </c>
    </row>
    <row r="16" spans="6:8" ht="12">
      <c r="F16" s="34"/>
      <c r="G16" s="4" t="s">
        <v>2</v>
      </c>
      <c r="H16" s="32"/>
    </row>
    <row r="17" spans="6:8" ht="12">
      <c r="F17" s="14"/>
      <c r="G17" s="6" t="s">
        <v>23</v>
      </c>
      <c r="H17" s="33"/>
    </row>
    <row r="19" spans="1:2" ht="12">
      <c r="A19" s="91" t="s">
        <v>303</v>
      </c>
      <c r="B19" t="s">
        <v>255</v>
      </c>
    </row>
    <row r="20" spans="1:2" ht="12">
      <c r="A20" s="23"/>
      <c r="B20" t="s">
        <v>337</v>
      </c>
    </row>
    <row r="21" spans="1:2" ht="12">
      <c r="A21" s="23"/>
      <c r="B21" t="s">
        <v>64</v>
      </c>
    </row>
    <row r="22" spans="1:2" ht="12">
      <c r="A22" s="23"/>
      <c r="B22" t="s">
        <v>65</v>
      </c>
    </row>
    <row r="23" spans="1:2" ht="12">
      <c r="A23" s="23"/>
      <c r="B23" t="s">
        <v>339</v>
      </c>
    </row>
    <row r="24" spans="1:2" ht="12">
      <c r="A24" s="23"/>
      <c r="B24" t="s">
        <v>338</v>
      </c>
    </row>
    <row r="25" ht="12">
      <c r="B25" t="s">
        <v>340</v>
      </c>
    </row>
    <row r="26" ht="12">
      <c r="B26" t="s">
        <v>66</v>
      </c>
    </row>
    <row r="27" ht="12">
      <c r="B27" t="s">
        <v>341</v>
      </c>
    </row>
  </sheetData>
  <mergeCells count="4">
    <mergeCell ref="A6:B6"/>
    <mergeCell ref="A7:B7"/>
    <mergeCell ref="A8:B8"/>
    <mergeCell ref="A9:B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3">
      <selection activeCell="H10" sqref="H10"/>
    </sheetView>
  </sheetViews>
  <sheetFormatPr defaultColWidth="11.421875" defaultRowHeight="12.75"/>
  <cols>
    <col min="1" max="1" width="8.8515625" style="0" customWidth="1"/>
    <col min="2" max="2" width="12.00390625" style="0" customWidth="1"/>
    <col min="3" max="4" width="8.8515625" style="0" customWidth="1"/>
    <col min="5" max="5" width="2.8515625" style="0" customWidth="1"/>
    <col min="6" max="6" width="12.140625" style="0" customWidth="1"/>
    <col min="7" max="7" width="9.7109375" style="0" customWidth="1"/>
    <col min="8" max="8" width="12.8515625" style="0" customWidth="1"/>
    <col min="9" max="9" width="13.00390625" style="0" customWidth="1"/>
    <col min="10" max="16384" width="8.8515625" style="0" customWidth="1"/>
  </cols>
  <sheetData>
    <row r="1" ht="12">
      <c r="A1" s="1" t="s">
        <v>212</v>
      </c>
    </row>
    <row r="3" spans="1:7" ht="12">
      <c r="A3" s="2" t="s">
        <v>342</v>
      </c>
      <c r="B3" s="3"/>
      <c r="C3" s="11" t="s">
        <v>343</v>
      </c>
      <c r="D3" s="11" t="s">
        <v>344</v>
      </c>
      <c r="E3" s="4"/>
      <c r="F3" s="4"/>
      <c r="G3" s="4"/>
    </row>
    <row r="4" spans="1:7" ht="12">
      <c r="A4" s="5" t="s">
        <v>345</v>
      </c>
      <c r="B4" s="6"/>
      <c r="C4" s="65">
        <v>3</v>
      </c>
      <c r="D4" s="65">
        <v>4</v>
      </c>
      <c r="E4" s="4"/>
      <c r="F4" s="4"/>
      <c r="G4" s="4"/>
    </row>
    <row r="5" spans="1:8" ht="12">
      <c r="A5" s="7" t="s">
        <v>171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">
      <c r="A6" s="126" t="s">
        <v>346</v>
      </c>
      <c r="B6" s="127"/>
      <c r="C6" s="11">
        <v>1</v>
      </c>
      <c r="D6" s="11">
        <v>1</v>
      </c>
      <c r="E6" s="111" t="s">
        <v>34</v>
      </c>
      <c r="F6" s="41">
        <v>400</v>
      </c>
      <c r="G6" s="43">
        <f>C6*B13+D6*B14</f>
        <v>500</v>
      </c>
      <c r="H6" s="11">
        <f>G6-F6</f>
        <v>100</v>
      </c>
    </row>
    <row r="7" spans="1:8" ht="12">
      <c r="A7" s="122" t="s">
        <v>347</v>
      </c>
      <c r="B7" s="123"/>
      <c r="C7" s="10">
        <v>0.6</v>
      </c>
      <c r="D7" s="10">
        <v>-0.4</v>
      </c>
      <c r="E7" s="111" t="s">
        <v>34</v>
      </c>
      <c r="F7" s="103">
        <v>0</v>
      </c>
      <c r="G7" s="66">
        <f>C7*B13+D7*B14</f>
        <v>133.33333333333297</v>
      </c>
      <c r="H7" s="40">
        <f>G7-F7</f>
        <v>133.33333333333297</v>
      </c>
    </row>
    <row r="8" spans="1:8" ht="12">
      <c r="A8" s="126" t="s">
        <v>348</v>
      </c>
      <c r="B8" s="127"/>
      <c r="C8" s="43">
        <v>0</v>
      </c>
      <c r="D8" s="11">
        <v>1</v>
      </c>
      <c r="E8" s="111" t="s">
        <v>35</v>
      </c>
      <c r="F8" s="43">
        <v>250</v>
      </c>
      <c r="G8" s="58">
        <f>C8*B13+D8*B14</f>
        <v>166.666666666667</v>
      </c>
      <c r="H8" s="67">
        <f>F8-G8</f>
        <v>83.333333333333</v>
      </c>
    </row>
    <row r="9" spans="1:9" ht="12">
      <c r="A9" s="126" t="s">
        <v>349</v>
      </c>
      <c r="B9" s="127"/>
      <c r="C9" s="43">
        <v>1</v>
      </c>
      <c r="D9" s="11">
        <v>-2</v>
      </c>
      <c r="E9" s="111" t="s">
        <v>36</v>
      </c>
      <c r="F9" s="43">
        <v>0</v>
      </c>
      <c r="G9" s="11">
        <f>C9*B13+D9*B14</f>
        <v>-1.0231815394945443E-12</v>
      </c>
      <c r="H9" s="41">
        <f>F9-G9</f>
        <v>1.0231815394945443E-12</v>
      </c>
      <c r="I9" t="s">
        <v>221</v>
      </c>
    </row>
    <row r="10" spans="1:8" ht="12">
      <c r="A10" s="126" t="s">
        <v>350</v>
      </c>
      <c r="B10" s="127"/>
      <c r="C10" s="43">
        <v>1</v>
      </c>
      <c r="D10" s="11">
        <v>1</v>
      </c>
      <c r="E10" s="111" t="s">
        <v>35</v>
      </c>
      <c r="F10" s="43">
        <v>500</v>
      </c>
      <c r="G10" s="11">
        <f>C10*B13+D10*B14</f>
        <v>500</v>
      </c>
      <c r="H10" s="41">
        <f>F10-G10</f>
        <v>0</v>
      </c>
    </row>
    <row r="11" spans="1:7" ht="12">
      <c r="A11" s="4"/>
      <c r="B11" s="4"/>
      <c r="C11" s="17"/>
      <c r="D11" s="17"/>
      <c r="E11" s="17"/>
      <c r="F11" s="4"/>
      <c r="G11" s="4"/>
    </row>
    <row r="12" spans="1:7" ht="12">
      <c r="A12" s="15" t="s">
        <v>182</v>
      </c>
      <c r="B12" s="4"/>
      <c r="C12" s="4"/>
      <c r="D12" s="4"/>
      <c r="E12" s="4"/>
      <c r="F12" s="4"/>
      <c r="G12" s="4"/>
    </row>
    <row r="13" spans="1:9" ht="12.75" thickBot="1">
      <c r="A13" s="22" t="s">
        <v>351</v>
      </c>
      <c r="B13" s="58">
        <v>333.333333333333</v>
      </c>
      <c r="C13" s="59" t="s">
        <v>248</v>
      </c>
      <c r="D13" s="35" t="s">
        <v>59</v>
      </c>
      <c r="E13" s="36" t="s">
        <v>213</v>
      </c>
      <c r="F13" s="36"/>
      <c r="G13" s="36"/>
      <c r="H13" s="36"/>
      <c r="I13" s="37"/>
    </row>
    <row r="14" spans="1:9" ht="12.75" thickTop="1">
      <c r="A14" s="23" t="s">
        <v>352</v>
      </c>
      <c r="B14" s="58">
        <v>166.666666666667</v>
      </c>
      <c r="C14" s="57" t="s">
        <v>249</v>
      </c>
      <c r="D14" s="34" t="s">
        <v>60</v>
      </c>
      <c r="E14" s="4" t="s">
        <v>214</v>
      </c>
      <c r="F14" s="4"/>
      <c r="G14" s="4"/>
      <c r="H14" s="4" t="s">
        <v>214</v>
      </c>
      <c r="I14" s="32"/>
    </row>
    <row r="15" spans="1:9" ht="12">
      <c r="A15" s="24" t="s">
        <v>18</v>
      </c>
      <c r="B15" s="47">
        <f>C4*B13+D4*B14</f>
        <v>1666.666666666667</v>
      </c>
      <c r="C15" s="57" t="s">
        <v>58</v>
      </c>
      <c r="D15" s="34"/>
      <c r="E15" s="4" t="s">
        <v>218</v>
      </c>
      <c r="F15" s="4"/>
      <c r="G15" s="4" t="s">
        <v>219</v>
      </c>
      <c r="H15" s="4" t="s">
        <v>130</v>
      </c>
      <c r="I15" s="32"/>
    </row>
    <row r="16" spans="4:9" ht="12">
      <c r="D16" s="34"/>
      <c r="E16" s="4" t="s">
        <v>215</v>
      </c>
      <c r="F16" s="4"/>
      <c r="G16" s="4"/>
      <c r="H16" s="4" t="s">
        <v>215</v>
      </c>
      <c r="I16" s="32"/>
    </row>
    <row r="17" spans="4:9" ht="12">
      <c r="D17" s="34"/>
      <c r="E17" s="76" t="s">
        <v>216</v>
      </c>
      <c r="F17" s="76"/>
      <c r="G17" s="76" t="s">
        <v>219</v>
      </c>
      <c r="H17" s="76" t="s">
        <v>220</v>
      </c>
      <c r="I17" s="77"/>
    </row>
    <row r="18" spans="4:9" ht="12">
      <c r="D18" s="14"/>
      <c r="E18" s="6" t="s">
        <v>217</v>
      </c>
      <c r="F18" s="6"/>
      <c r="G18" s="6"/>
      <c r="H18" s="6" t="s">
        <v>217</v>
      </c>
      <c r="I18" s="33"/>
    </row>
    <row r="50" spans="1:2" ht="12">
      <c r="A50" s="91" t="s">
        <v>295</v>
      </c>
      <c r="B50" t="s">
        <v>316</v>
      </c>
    </row>
    <row r="51" spans="1:2" ht="12">
      <c r="A51" s="23"/>
      <c r="B51" t="s">
        <v>222</v>
      </c>
    </row>
    <row r="52" spans="1:2" ht="12">
      <c r="A52" s="23"/>
      <c r="B52" t="s">
        <v>317</v>
      </c>
    </row>
    <row r="53" spans="1:2" ht="12">
      <c r="A53" s="23"/>
      <c r="B53" t="s">
        <v>223</v>
      </c>
    </row>
    <row r="54" ht="12">
      <c r="A54" s="23"/>
    </row>
    <row r="55" spans="1:2" s="57" customFormat="1" ht="12">
      <c r="A55" s="24"/>
      <c r="B55" s="57" t="s">
        <v>318</v>
      </c>
    </row>
    <row r="56" spans="1:2" ht="12">
      <c r="A56" s="23"/>
      <c r="B56" t="s">
        <v>319</v>
      </c>
    </row>
    <row r="57" spans="1:2" ht="12">
      <c r="A57" s="23"/>
      <c r="B57" t="s">
        <v>320</v>
      </c>
    </row>
    <row r="58" ht="12">
      <c r="A58" s="23"/>
    </row>
    <row r="59" spans="1:2" ht="12">
      <c r="A59" s="23"/>
      <c r="B59" t="s">
        <v>321</v>
      </c>
    </row>
    <row r="60" spans="1:2" ht="12">
      <c r="A60" s="23"/>
      <c r="B60" t="s">
        <v>322</v>
      </c>
    </row>
    <row r="61" spans="1:2" ht="12">
      <c r="A61" s="23"/>
      <c r="B61" t="s">
        <v>224</v>
      </c>
    </row>
    <row r="62" ht="12">
      <c r="A62" s="23"/>
    </row>
    <row r="63" spans="1:2" ht="12">
      <c r="A63" s="23"/>
      <c r="B63" t="s">
        <v>225</v>
      </c>
    </row>
    <row r="64" spans="1:2" ht="12">
      <c r="A64" s="23"/>
      <c r="B64" t="s">
        <v>263</v>
      </c>
    </row>
    <row r="65" spans="1:2" ht="12">
      <c r="A65" s="23"/>
      <c r="B65" t="s">
        <v>264</v>
      </c>
    </row>
    <row r="66" ht="12">
      <c r="A66" s="23"/>
    </row>
    <row r="67" spans="1:2" ht="12">
      <c r="A67" s="91" t="s">
        <v>147</v>
      </c>
      <c r="B67" t="s">
        <v>323</v>
      </c>
    </row>
    <row r="68" spans="1:2" ht="12">
      <c r="A68" s="23"/>
      <c r="B68" t="s">
        <v>324</v>
      </c>
    </row>
    <row r="69" spans="1:2" ht="12">
      <c r="A69" s="23"/>
      <c r="B69" t="s">
        <v>314</v>
      </c>
    </row>
    <row r="70" spans="1:2" ht="12">
      <c r="A70" s="23"/>
      <c r="B70" t="s">
        <v>325</v>
      </c>
    </row>
    <row r="71" spans="1:2" ht="12">
      <c r="A71" s="23"/>
      <c r="B71" t="s">
        <v>326</v>
      </c>
    </row>
    <row r="72" spans="1:2" ht="12">
      <c r="A72" s="23"/>
      <c r="B72" t="s">
        <v>315</v>
      </c>
    </row>
    <row r="73" spans="1:2" ht="12">
      <c r="A73" s="23"/>
      <c r="B73" t="s">
        <v>333</v>
      </c>
    </row>
    <row r="75" ht="12">
      <c r="A75" t="s">
        <v>262</v>
      </c>
    </row>
    <row r="77" ht="12">
      <c r="B77" t="s">
        <v>127</v>
      </c>
    </row>
    <row r="78" ht="12">
      <c r="B78" t="s">
        <v>128</v>
      </c>
    </row>
    <row r="80" spans="4:9" ht="12.75" thickBot="1">
      <c r="D80" s="35" t="s">
        <v>59</v>
      </c>
      <c r="E80" s="128" t="s">
        <v>139</v>
      </c>
      <c r="F80" s="129"/>
      <c r="G80" s="129"/>
      <c r="H80" s="129"/>
      <c r="I80" s="130"/>
    </row>
    <row r="81" spans="4:9" ht="12.75" thickTop="1">
      <c r="D81" s="34" t="s">
        <v>60</v>
      </c>
      <c r="E81" s="137" t="s">
        <v>214</v>
      </c>
      <c r="F81" s="138"/>
      <c r="H81" s="80" t="s">
        <v>129</v>
      </c>
      <c r="I81" s="81" t="s">
        <v>134</v>
      </c>
    </row>
    <row r="82" spans="4:10" ht="12">
      <c r="D82" s="34"/>
      <c r="E82" s="139" t="s">
        <v>218</v>
      </c>
      <c r="F82" s="140"/>
      <c r="G82" t="s">
        <v>219</v>
      </c>
      <c r="H82" t="s">
        <v>131</v>
      </c>
      <c r="I82" s="82" t="s">
        <v>132</v>
      </c>
      <c r="J82" s="48" t="s">
        <v>29</v>
      </c>
    </row>
    <row r="83" spans="4:10" ht="12">
      <c r="D83" s="34"/>
      <c r="E83" t="s">
        <v>215</v>
      </c>
      <c r="H83" t="s">
        <v>215</v>
      </c>
      <c r="I83" s="32" t="s">
        <v>135</v>
      </c>
      <c r="J83" s="48" t="s">
        <v>29</v>
      </c>
    </row>
    <row r="84" spans="4:9" ht="12.75" thickBot="1">
      <c r="D84" s="14"/>
      <c r="E84" s="135" t="s">
        <v>217</v>
      </c>
      <c r="F84" s="136"/>
      <c r="G84" s="6"/>
      <c r="H84" s="4" t="s">
        <v>133</v>
      </c>
      <c r="I84" s="82" t="s">
        <v>136</v>
      </c>
    </row>
    <row r="85" spans="7:9" ht="12.75" thickBot="1">
      <c r="G85" s="48" t="s">
        <v>137</v>
      </c>
      <c r="H85" s="131" t="s">
        <v>138</v>
      </c>
      <c r="I85" s="132"/>
    </row>
    <row r="86" spans="8:9" ht="12.75" thickBot="1">
      <c r="H86" s="133" t="s">
        <v>140</v>
      </c>
      <c r="I86" s="134"/>
    </row>
  </sheetData>
  <mergeCells count="11">
    <mergeCell ref="A6:B6"/>
    <mergeCell ref="A7:B7"/>
    <mergeCell ref="A8:B8"/>
    <mergeCell ref="A9:B9"/>
    <mergeCell ref="E80:I80"/>
    <mergeCell ref="H85:I85"/>
    <mergeCell ref="H86:I86"/>
    <mergeCell ref="A10:B10"/>
    <mergeCell ref="E84:F84"/>
    <mergeCell ref="E81:F81"/>
    <mergeCell ref="E82:F8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8" sqref="E8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4" width="8.8515625" style="0" customWidth="1"/>
    <col min="5" max="5" width="3.00390625" style="0" customWidth="1"/>
    <col min="6" max="16384" width="8.8515625" style="0" customWidth="1"/>
  </cols>
  <sheetData>
    <row r="1" ht="12">
      <c r="A1" s="1" t="s">
        <v>228</v>
      </c>
    </row>
    <row r="3" spans="1:8" ht="12">
      <c r="A3" s="2" t="s">
        <v>353</v>
      </c>
      <c r="B3" s="3"/>
      <c r="C3" s="11" t="s">
        <v>354</v>
      </c>
      <c r="D3" s="11" t="s">
        <v>355</v>
      </c>
      <c r="E3" s="17"/>
      <c r="F3" s="4"/>
      <c r="G3" s="4"/>
      <c r="H3" s="4"/>
    </row>
    <row r="4" spans="1:8" ht="12">
      <c r="A4" s="5" t="s">
        <v>356</v>
      </c>
      <c r="B4" s="6"/>
      <c r="C4" s="109">
        <v>1.2</v>
      </c>
      <c r="D4" s="109">
        <v>1.3</v>
      </c>
      <c r="E4" s="110"/>
      <c r="F4" s="4"/>
      <c r="G4" s="4"/>
      <c r="H4" s="4"/>
    </row>
    <row r="5" spans="1:8" ht="12">
      <c r="A5" s="7" t="s">
        <v>357</v>
      </c>
      <c r="B5" s="8"/>
      <c r="C5" s="14"/>
      <c r="D5" s="6"/>
      <c r="E5" s="6"/>
      <c r="F5" s="12" t="s">
        <v>179</v>
      </c>
      <c r="G5" s="9" t="s">
        <v>180</v>
      </c>
      <c r="H5" s="13" t="s">
        <v>181</v>
      </c>
    </row>
    <row r="6" spans="1:8" ht="12">
      <c r="A6" s="120" t="s">
        <v>358</v>
      </c>
      <c r="B6" s="121"/>
      <c r="C6" s="16">
        <v>1</v>
      </c>
      <c r="D6" s="16">
        <v>1</v>
      </c>
      <c r="E6" s="16" t="s">
        <v>35</v>
      </c>
      <c r="F6" s="16">
        <v>95000</v>
      </c>
      <c r="G6" s="18">
        <f>C6*B10+D6*B11</f>
        <v>94999.99999999999</v>
      </c>
      <c r="H6" s="16">
        <f>F6-G6</f>
        <v>0</v>
      </c>
    </row>
    <row r="7" spans="1:8" ht="12">
      <c r="A7" s="122" t="s">
        <v>359</v>
      </c>
      <c r="B7" s="123"/>
      <c r="C7" s="10">
        <v>0.18</v>
      </c>
      <c r="D7" s="40">
        <v>0.3</v>
      </c>
      <c r="E7" s="40" t="s">
        <v>35</v>
      </c>
      <c r="F7" s="10">
        <v>20000</v>
      </c>
      <c r="G7" s="19">
        <f>C7*B10+D7*B11</f>
        <v>20000.000000000004</v>
      </c>
      <c r="H7" s="10">
        <f>F7-G7</f>
        <v>0</v>
      </c>
    </row>
    <row r="8" spans="1:8" ht="12">
      <c r="A8" s="4"/>
      <c r="B8" s="4"/>
      <c r="C8" s="17"/>
      <c r="D8" s="17"/>
      <c r="E8" s="17"/>
      <c r="F8" s="17"/>
      <c r="G8" s="4"/>
      <c r="H8" s="4"/>
    </row>
    <row r="9" spans="1:8" ht="12">
      <c r="A9" s="15" t="s">
        <v>182</v>
      </c>
      <c r="B9" s="4"/>
      <c r="C9" s="4"/>
      <c r="D9" s="4"/>
      <c r="E9" s="4"/>
      <c r="F9" s="4"/>
      <c r="G9" s="4"/>
      <c r="H9" s="4"/>
    </row>
    <row r="10" spans="1:8" ht="12">
      <c r="A10" s="22" t="s">
        <v>360</v>
      </c>
      <c r="B10" s="93">
        <v>70833.33333333327</v>
      </c>
      <c r="C10" s="4"/>
      <c r="D10" s="4"/>
      <c r="E10" s="4"/>
      <c r="F10" s="4"/>
      <c r="G10" s="4"/>
      <c r="H10" s="4"/>
    </row>
    <row r="11" spans="1:2" ht="12">
      <c r="A11" s="23" t="s">
        <v>361</v>
      </c>
      <c r="B11" s="93">
        <v>24166.666666666715</v>
      </c>
    </row>
    <row r="12" spans="1:2" ht="12">
      <c r="A12" s="24" t="s">
        <v>227</v>
      </c>
      <c r="B12" s="92">
        <f>C4*B10+D4*B11</f>
        <v>116416.66666666666</v>
      </c>
    </row>
  </sheetData>
  <mergeCells count="2">
    <mergeCell ref="A6:B6"/>
    <mergeCell ref="A7:B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8">
      <selection activeCell="B25" sqref="B25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20.421875" style="0" bestFit="1" customWidth="1"/>
    <col min="4" max="4" width="8.421875" style="0" bestFit="1" customWidth="1"/>
    <col min="5" max="5" width="12.00390625" style="0" bestFit="1" customWidth="1"/>
    <col min="6" max="6" width="10.7109375" style="0" bestFit="1" customWidth="1"/>
    <col min="7" max="8" width="12.00390625" style="0" bestFit="1" customWidth="1"/>
    <col min="9" max="16384" width="8.8515625" style="0" customWidth="1"/>
  </cols>
  <sheetData>
    <row r="1" ht="12">
      <c r="A1" s="1"/>
    </row>
    <row r="2" ht="12">
      <c r="A2" s="1"/>
    </row>
    <row r="3" ht="12">
      <c r="A3" s="1"/>
    </row>
    <row r="6" ht="12.75" thickBot="1">
      <c r="A6" t="s">
        <v>175</v>
      </c>
    </row>
    <row r="7" spans="2:8" ht="12">
      <c r="B7" s="26"/>
      <c r="C7" s="26"/>
      <c r="D7" s="26" t="s">
        <v>164</v>
      </c>
      <c r="E7" s="26" t="s">
        <v>165</v>
      </c>
      <c r="F7" s="26" t="s">
        <v>189</v>
      </c>
      <c r="G7" s="26" t="s">
        <v>191</v>
      </c>
      <c r="H7" s="26" t="s">
        <v>191</v>
      </c>
    </row>
    <row r="8" spans="2:8" ht="12.75" thickBot="1">
      <c r="B8" s="27" t="s">
        <v>166</v>
      </c>
      <c r="C8" s="27" t="s">
        <v>167</v>
      </c>
      <c r="D8" s="27" t="s">
        <v>168</v>
      </c>
      <c r="E8" s="27" t="s">
        <v>188</v>
      </c>
      <c r="F8" s="27" t="s">
        <v>190</v>
      </c>
      <c r="G8" s="27" t="s">
        <v>192</v>
      </c>
      <c r="H8" s="27" t="s">
        <v>193</v>
      </c>
    </row>
    <row r="9" spans="2:8" ht="12">
      <c r="B9" s="20" t="s">
        <v>169</v>
      </c>
      <c r="C9" s="28" t="s">
        <v>360</v>
      </c>
      <c r="D9" s="68">
        <v>70833.33333333327</v>
      </c>
      <c r="E9" s="68">
        <v>0</v>
      </c>
      <c r="F9" s="28">
        <v>1.2</v>
      </c>
      <c r="G9" s="28">
        <v>0.10000000000091619</v>
      </c>
      <c r="H9" s="28">
        <v>0.41999999999880877</v>
      </c>
    </row>
    <row r="10" spans="2:8" ht="12.75" thickBot="1">
      <c r="B10" s="21" t="s">
        <v>170</v>
      </c>
      <c r="C10" s="30" t="s">
        <v>361</v>
      </c>
      <c r="D10" s="52">
        <v>24166.666666666715</v>
      </c>
      <c r="E10" s="52">
        <v>0</v>
      </c>
      <c r="F10" s="30">
        <v>1.3000000000044147</v>
      </c>
      <c r="G10" s="30">
        <v>0.6999999999993226</v>
      </c>
      <c r="H10" s="30">
        <v>0.10000000000118531</v>
      </c>
    </row>
    <row r="12" ht="12.75" thickBot="1">
      <c r="A12" t="s">
        <v>171</v>
      </c>
    </row>
    <row r="13" spans="2:8" ht="12">
      <c r="B13" s="26"/>
      <c r="C13" s="26"/>
      <c r="D13" s="26" t="s">
        <v>164</v>
      </c>
      <c r="E13" s="97" t="s">
        <v>194</v>
      </c>
      <c r="F13" s="26" t="s">
        <v>226</v>
      </c>
      <c r="G13" s="26" t="s">
        <v>191</v>
      </c>
      <c r="H13" s="26" t="s">
        <v>191</v>
      </c>
    </row>
    <row r="14" spans="2:8" ht="12.75" thickBot="1">
      <c r="B14" s="27" t="s">
        <v>166</v>
      </c>
      <c r="C14" s="27" t="s">
        <v>167</v>
      </c>
      <c r="D14" s="27" t="s">
        <v>168</v>
      </c>
      <c r="E14" s="98" t="s">
        <v>195</v>
      </c>
      <c r="F14" s="27" t="s">
        <v>54</v>
      </c>
      <c r="G14" s="27" t="s">
        <v>192</v>
      </c>
      <c r="H14" s="27" t="s">
        <v>193</v>
      </c>
    </row>
    <row r="15" spans="2:8" ht="12">
      <c r="B15" s="20" t="s">
        <v>172</v>
      </c>
      <c r="C15" s="28" t="s">
        <v>334</v>
      </c>
      <c r="D15" s="29">
        <v>95000</v>
      </c>
      <c r="E15" s="99">
        <v>1.0499999999990364</v>
      </c>
      <c r="F15" s="28">
        <v>95000</v>
      </c>
      <c r="G15" s="68">
        <v>16111.11111111034</v>
      </c>
      <c r="H15" s="68">
        <v>28333.33333327895</v>
      </c>
    </row>
    <row r="16" spans="2:8" ht="12.75" thickBot="1">
      <c r="B16" s="21" t="s">
        <v>173</v>
      </c>
      <c r="C16" s="30" t="s">
        <v>335</v>
      </c>
      <c r="D16" s="31">
        <v>20000</v>
      </c>
      <c r="E16" s="101">
        <v>0.8333333333417308</v>
      </c>
      <c r="F16" s="30">
        <v>20000</v>
      </c>
      <c r="G16" s="30">
        <v>8499.999999992215</v>
      </c>
      <c r="H16" s="30">
        <v>2900.000000005157</v>
      </c>
    </row>
    <row r="19" spans="1:2" ht="12">
      <c r="A19" t="s">
        <v>295</v>
      </c>
      <c r="B19" t="s">
        <v>336</v>
      </c>
    </row>
    <row r="20" ht="12">
      <c r="B20" t="s">
        <v>307</v>
      </c>
    </row>
    <row r="21" ht="12">
      <c r="B21" t="s">
        <v>308</v>
      </c>
    </row>
    <row r="22" ht="12">
      <c r="B22" t="s">
        <v>309</v>
      </c>
    </row>
    <row r="23" ht="12">
      <c r="B23" t="s">
        <v>310</v>
      </c>
    </row>
    <row r="24" spans="2:6" ht="12">
      <c r="B24" t="s">
        <v>298</v>
      </c>
      <c r="F24" s="102">
        <f>G15*E15</f>
        <v>16916.666666650333</v>
      </c>
    </row>
    <row r="26" spans="1:2" ht="12">
      <c r="A26" t="s">
        <v>147</v>
      </c>
      <c r="B26" t="s">
        <v>311</v>
      </c>
    </row>
    <row r="27" ht="12">
      <c r="B27" t="s">
        <v>312</v>
      </c>
    </row>
    <row r="28" ht="12">
      <c r="B28" t="s">
        <v>280</v>
      </c>
    </row>
    <row r="29" ht="12">
      <c r="B29" t="s">
        <v>281</v>
      </c>
    </row>
    <row r="30" ht="12">
      <c r="B30" t="s">
        <v>282</v>
      </c>
    </row>
    <row r="31" ht="12">
      <c r="B31" t="s">
        <v>283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2">
      <selection activeCell="B16" sqref="B16"/>
    </sheetView>
  </sheetViews>
  <sheetFormatPr defaultColWidth="11.421875" defaultRowHeight="12.75"/>
  <cols>
    <col min="1" max="1" width="14.421875" style="0" customWidth="1"/>
    <col min="2" max="2" width="11.421875" style="0" customWidth="1"/>
    <col min="3" max="5" width="8.8515625" style="0" customWidth="1"/>
    <col min="6" max="6" width="2.7109375" style="0" customWidth="1"/>
    <col min="7" max="16384" width="8.8515625" style="0" customWidth="1"/>
  </cols>
  <sheetData>
    <row r="1" ht="12">
      <c r="A1" s="1" t="s">
        <v>211</v>
      </c>
    </row>
    <row r="3" spans="1:9" ht="12">
      <c r="A3" s="2" t="s">
        <v>196</v>
      </c>
      <c r="B3" s="3"/>
      <c r="C3" s="11" t="s">
        <v>198</v>
      </c>
      <c r="D3" s="11" t="s">
        <v>197</v>
      </c>
      <c r="E3" s="11" t="s">
        <v>199</v>
      </c>
      <c r="F3" s="17"/>
      <c r="G3" s="4"/>
      <c r="H3" s="4"/>
      <c r="I3" s="4"/>
    </row>
    <row r="4" spans="1:9" ht="12">
      <c r="A4" s="5" t="s">
        <v>200</v>
      </c>
      <c r="B4" s="6"/>
      <c r="C4" s="10">
        <v>400</v>
      </c>
      <c r="D4" s="10">
        <v>180</v>
      </c>
      <c r="E4" s="10">
        <v>90</v>
      </c>
      <c r="F4" s="17"/>
      <c r="G4" s="4"/>
      <c r="H4" s="4"/>
      <c r="I4" s="4"/>
    </row>
    <row r="5" spans="1:9" ht="12">
      <c r="A5" s="7" t="s">
        <v>201</v>
      </c>
      <c r="B5" s="8"/>
      <c r="C5" s="14"/>
      <c r="D5" s="6"/>
      <c r="E5" s="64"/>
      <c r="F5" s="64"/>
      <c r="G5" s="108" t="s">
        <v>331</v>
      </c>
      <c r="H5" s="9" t="s">
        <v>180</v>
      </c>
      <c r="I5" s="13" t="s">
        <v>202</v>
      </c>
    </row>
    <row r="6" spans="1:9" ht="12">
      <c r="A6" s="126" t="s">
        <v>203</v>
      </c>
      <c r="B6" s="127"/>
      <c r="C6" s="11">
        <v>1</v>
      </c>
      <c r="D6" s="11">
        <v>0</v>
      </c>
      <c r="E6" s="11">
        <v>0</v>
      </c>
      <c r="F6" s="11" t="s">
        <v>34</v>
      </c>
      <c r="G6" s="41">
        <v>200</v>
      </c>
      <c r="H6" s="43">
        <f>C6*B13+D6*B14+E6*B15</f>
        <v>200</v>
      </c>
      <c r="I6" s="11">
        <f>H6-G6</f>
        <v>0</v>
      </c>
    </row>
    <row r="7" spans="1:9" ht="12">
      <c r="A7" s="122" t="s">
        <v>204</v>
      </c>
      <c r="B7" s="123"/>
      <c r="C7" s="10">
        <v>0</v>
      </c>
      <c r="D7" s="10">
        <v>1</v>
      </c>
      <c r="E7" s="10">
        <v>0</v>
      </c>
      <c r="F7" s="11" t="s">
        <v>34</v>
      </c>
      <c r="G7" s="103">
        <v>300</v>
      </c>
      <c r="H7" s="43">
        <f>C7*B13+D7*B14+E7*B15</f>
        <v>600</v>
      </c>
      <c r="I7" s="11">
        <f>H7-G7</f>
        <v>300</v>
      </c>
    </row>
    <row r="8" spans="1:9" ht="12">
      <c r="A8" s="126" t="s">
        <v>205</v>
      </c>
      <c r="B8" s="127"/>
      <c r="C8" s="43">
        <v>0</v>
      </c>
      <c r="D8" s="11">
        <v>0</v>
      </c>
      <c r="E8" s="11">
        <v>1</v>
      </c>
      <c r="F8" s="11" t="s">
        <v>34</v>
      </c>
      <c r="G8" s="43">
        <v>100</v>
      </c>
      <c r="H8" s="11">
        <f>C8*B13+D8*B14+E8*B15</f>
        <v>200</v>
      </c>
      <c r="I8" s="11">
        <f>H8-G8</f>
        <v>100</v>
      </c>
    </row>
    <row r="9" spans="1:9" ht="12">
      <c r="A9" s="126" t="s">
        <v>206</v>
      </c>
      <c r="B9" s="127"/>
      <c r="C9" s="43">
        <v>-1</v>
      </c>
      <c r="D9" s="11">
        <v>-1</v>
      </c>
      <c r="E9" s="11">
        <v>4</v>
      </c>
      <c r="F9" s="11" t="s">
        <v>35</v>
      </c>
      <c r="G9" s="43">
        <v>0</v>
      </c>
      <c r="H9" s="11">
        <f>C9*B13+D9*B14+E9*B15</f>
        <v>0</v>
      </c>
      <c r="I9" s="11">
        <f>G9-H9</f>
        <v>0</v>
      </c>
    </row>
    <row r="10" spans="1:9" ht="12">
      <c r="A10" s="122" t="s">
        <v>207</v>
      </c>
      <c r="B10" s="123"/>
      <c r="C10" s="19">
        <v>1</v>
      </c>
      <c r="D10" s="10">
        <v>1</v>
      </c>
      <c r="E10" s="10">
        <v>1</v>
      </c>
      <c r="F10" s="11" t="s">
        <v>36</v>
      </c>
      <c r="G10" s="19">
        <v>1000</v>
      </c>
      <c r="H10" s="11">
        <f>C10*B13+D10*B14+E10*B15</f>
        <v>1000</v>
      </c>
      <c r="I10" s="11">
        <f>G10-H10</f>
        <v>0</v>
      </c>
    </row>
    <row r="11" spans="1:9" ht="12">
      <c r="A11" s="4"/>
      <c r="B11" s="4"/>
      <c r="C11" s="17"/>
      <c r="D11" s="17"/>
      <c r="E11" s="17"/>
      <c r="F11" s="17"/>
      <c r="G11" s="17"/>
      <c r="H11" s="4"/>
      <c r="I11" s="4"/>
    </row>
    <row r="12" spans="1:9" ht="12">
      <c r="A12" s="15" t="s">
        <v>182</v>
      </c>
      <c r="B12" s="4"/>
      <c r="C12" s="4"/>
      <c r="D12" s="4"/>
      <c r="E12" s="4"/>
      <c r="F12" s="4"/>
      <c r="G12" s="4"/>
      <c r="H12" s="4"/>
      <c r="I12" s="4"/>
    </row>
    <row r="13" spans="1:9" ht="12.75" thickBot="1">
      <c r="A13" s="22" t="s">
        <v>209</v>
      </c>
      <c r="B13" s="11">
        <v>200</v>
      </c>
      <c r="C13" s="15"/>
      <c r="D13" s="35" t="s">
        <v>159</v>
      </c>
      <c r="E13" s="36" t="s">
        <v>284</v>
      </c>
      <c r="F13" s="36"/>
      <c r="G13" s="36"/>
      <c r="H13" s="37"/>
      <c r="I13" s="4"/>
    </row>
    <row r="14" spans="1:8" ht="12.75" thickTop="1">
      <c r="A14" s="23" t="s">
        <v>208</v>
      </c>
      <c r="B14" s="11">
        <v>600</v>
      </c>
      <c r="C14" s="46"/>
      <c r="D14" s="34" t="s">
        <v>60</v>
      </c>
      <c r="E14" s="4" t="s">
        <v>285</v>
      </c>
      <c r="F14" s="4"/>
      <c r="G14" s="4"/>
      <c r="H14" s="32"/>
    </row>
    <row r="15" spans="1:8" ht="12">
      <c r="A15" s="23" t="s">
        <v>210</v>
      </c>
      <c r="B15" s="11">
        <v>200</v>
      </c>
      <c r="C15" s="46"/>
      <c r="D15" s="34"/>
      <c r="E15" s="4" t="s">
        <v>286</v>
      </c>
      <c r="F15" s="4"/>
      <c r="G15" s="4"/>
      <c r="H15" s="32"/>
    </row>
    <row r="16" spans="1:8" ht="12">
      <c r="A16" s="24" t="s">
        <v>157</v>
      </c>
      <c r="B16" s="149">
        <f>C4*B13+D4*B14+E4*B15</f>
        <v>206000</v>
      </c>
      <c r="C16" s="46"/>
      <c r="D16" s="34"/>
      <c r="E16" s="4" t="s">
        <v>287</v>
      </c>
      <c r="F16" s="4"/>
      <c r="G16" s="4"/>
      <c r="H16" s="32"/>
    </row>
    <row r="17" spans="4:8" ht="12">
      <c r="D17" s="34"/>
      <c r="E17" s="4" t="s">
        <v>288</v>
      </c>
      <c r="F17" s="4"/>
      <c r="G17" s="4"/>
      <c r="H17" s="32"/>
    </row>
    <row r="18" spans="4:8" ht="12">
      <c r="D18" s="34"/>
      <c r="E18" s="76" t="s">
        <v>289</v>
      </c>
      <c r="F18" s="76"/>
      <c r="G18" s="76"/>
      <c r="H18" s="77"/>
    </row>
    <row r="19" spans="4:8" ht="12">
      <c r="D19" s="14"/>
      <c r="E19" s="6" t="s">
        <v>290</v>
      </c>
      <c r="F19" s="6"/>
      <c r="G19" s="6"/>
      <c r="H19" s="33"/>
    </row>
    <row r="20" spans="1:2" ht="15">
      <c r="A20" s="141" t="s">
        <v>96</v>
      </c>
      <c r="B20" s="141"/>
    </row>
  </sheetData>
  <mergeCells count="6">
    <mergeCell ref="A10:B10"/>
    <mergeCell ref="A20:B20"/>
    <mergeCell ref="A6:B6"/>
    <mergeCell ref="A7:B7"/>
    <mergeCell ref="A8:B8"/>
    <mergeCell ref="A9:B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P32" sqref="P32"/>
    </sheetView>
  </sheetViews>
  <sheetFormatPr defaultColWidth="11.421875" defaultRowHeight="12.75"/>
  <cols>
    <col min="1" max="1" width="13.28125" style="0" customWidth="1"/>
    <col min="2" max="2" width="11.421875" style="0" customWidth="1"/>
    <col min="3" max="5" width="8.8515625" style="0" customWidth="1"/>
    <col min="6" max="6" width="1.421875" style="0" customWidth="1"/>
    <col min="7" max="12" width="8.8515625" style="0" customWidth="1"/>
    <col min="13" max="13" width="3.00390625" style="0" customWidth="1"/>
    <col min="14" max="16384" width="8.8515625" style="0" customWidth="1"/>
  </cols>
  <sheetData>
    <row r="1" ht="12">
      <c r="A1" s="1" t="s">
        <v>116</v>
      </c>
    </row>
    <row r="3" ht="12">
      <c r="A3" t="s">
        <v>105</v>
      </c>
    </row>
    <row r="4" ht="12">
      <c r="A4" t="s">
        <v>97</v>
      </c>
    </row>
    <row r="5" spans="1:4" ht="12">
      <c r="A5" t="s">
        <v>98</v>
      </c>
      <c r="D5" t="s">
        <v>98</v>
      </c>
    </row>
    <row r="6" spans="1:4" ht="12">
      <c r="A6" t="s">
        <v>99</v>
      </c>
      <c r="D6" t="s">
        <v>99</v>
      </c>
    </row>
    <row r="7" spans="1:4" ht="12">
      <c r="A7" t="s">
        <v>101</v>
      </c>
      <c r="D7" t="s">
        <v>100</v>
      </c>
    </row>
    <row r="8" spans="1:4" ht="12">
      <c r="A8" t="s">
        <v>102</v>
      </c>
      <c r="D8" t="s">
        <v>103</v>
      </c>
    </row>
    <row r="9" ht="12">
      <c r="D9" t="s">
        <v>104</v>
      </c>
    </row>
    <row r="11" spans="1:9" ht="12">
      <c r="A11" s="2" t="s">
        <v>196</v>
      </c>
      <c r="B11" s="3"/>
      <c r="C11" s="11" t="s">
        <v>198</v>
      </c>
      <c r="D11" s="11" t="s">
        <v>197</v>
      </c>
      <c r="E11" s="11" t="s">
        <v>199</v>
      </c>
      <c r="F11" s="17"/>
      <c r="G11" s="4"/>
      <c r="H11" s="4"/>
      <c r="I11" s="4"/>
    </row>
    <row r="12" spans="1:9" ht="12.75" thickBot="1">
      <c r="A12" s="5" t="s">
        <v>200</v>
      </c>
      <c r="B12" s="6"/>
      <c r="C12" s="106">
        <v>400</v>
      </c>
      <c r="D12" s="106">
        <v>180</v>
      </c>
      <c r="E12" s="106">
        <v>90</v>
      </c>
      <c r="F12" s="17"/>
      <c r="G12" s="4"/>
      <c r="H12" s="4"/>
      <c r="I12" s="4"/>
    </row>
    <row r="13" spans="1:16" ht="12">
      <c r="A13" s="7" t="s">
        <v>201</v>
      </c>
      <c r="B13" s="8"/>
      <c r="C13" s="14"/>
      <c r="D13" s="6"/>
      <c r="E13" s="64"/>
      <c r="F13" s="64"/>
      <c r="G13" s="12" t="s">
        <v>331</v>
      </c>
      <c r="H13" s="9" t="s">
        <v>180</v>
      </c>
      <c r="I13" s="13" t="s">
        <v>202</v>
      </c>
      <c r="K13" s="115" t="s">
        <v>53</v>
      </c>
      <c r="L13" s="116"/>
      <c r="M13" s="116"/>
      <c r="N13" s="116"/>
      <c r="O13" s="116"/>
      <c r="P13" s="117"/>
    </row>
    <row r="14" spans="1:16" ht="12">
      <c r="A14" s="126" t="s">
        <v>203</v>
      </c>
      <c r="B14" s="127"/>
      <c r="C14" s="11">
        <v>1</v>
      </c>
      <c r="D14" s="11">
        <v>0</v>
      </c>
      <c r="E14" s="11">
        <v>0</v>
      </c>
      <c r="F14" s="11" t="s">
        <v>34</v>
      </c>
      <c r="G14" s="41">
        <v>200</v>
      </c>
      <c r="H14" s="43">
        <f>C14*B21+D14*B22+E14*B23</f>
        <v>200</v>
      </c>
      <c r="I14" s="11">
        <f>H14-G14</f>
        <v>0</v>
      </c>
      <c r="K14" s="118"/>
      <c r="L14" s="114"/>
      <c r="M14" s="114"/>
      <c r="N14" s="114"/>
      <c r="O14" s="114"/>
      <c r="P14" s="119"/>
    </row>
    <row r="15" spans="1:16" ht="12">
      <c r="A15" s="122" t="s">
        <v>204</v>
      </c>
      <c r="B15" s="123"/>
      <c r="C15" s="10">
        <v>0</v>
      </c>
      <c r="D15" s="10">
        <v>1</v>
      </c>
      <c r="E15" s="10">
        <v>0</v>
      </c>
      <c r="F15" s="11" t="s">
        <v>34</v>
      </c>
      <c r="G15" s="103">
        <v>300</v>
      </c>
      <c r="H15" s="43">
        <f>C15*B21+D15*B22+E15*B23</f>
        <v>600</v>
      </c>
      <c r="I15" s="11">
        <f>H15-G15</f>
        <v>300</v>
      </c>
      <c r="K15" s="118"/>
      <c r="L15" s="114"/>
      <c r="M15" s="114"/>
      <c r="N15" s="114"/>
      <c r="O15" s="114"/>
      <c r="P15" s="119"/>
    </row>
    <row r="16" spans="1:16" ht="12">
      <c r="A16" s="126" t="s">
        <v>205</v>
      </c>
      <c r="B16" s="127"/>
      <c r="C16" s="43">
        <v>0</v>
      </c>
      <c r="D16" s="11">
        <v>0</v>
      </c>
      <c r="E16" s="11">
        <v>1</v>
      </c>
      <c r="F16" s="11" t="s">
        <v>34</v>
      </c>
      <c r="G16" s="43">
        <v>100</v>
      </c>
      <c r="H16" s="11">
        <f>C16*B21+D16*B22+E16*B23</f>
        <v>200</v>
      </c>
      <c r="I16" s="11">
        <f>H16-G16</f>
        <v>100</v>
      </c>
      <c r="K16" s="118"/>
      <c r="L16" s="114"/>
      <c r="M16" s="114"/>
      <c r="N16" s="114"/>
      <c r="O16" s="114"/>
      <c r="P16" s="119"/>
    </row>
    <row r="17" spans="1:16" ht="12.75" thickBot="1">
      <c r="A17" s="126" t="s">
        <v>206</v>
      </c>
      <c r="B17" s="127"/>
      <c r="C17" s="43">
        <v>-1</v>
      </c>
      <c r="D17" s="11">
        <v>-1</v>
      </c>
      <c r="E17" s="11">
        <v>4</v>
      </c>
      <c r="F17" s="11" t="s">
        <v>35</v>
      </c>
      <c r="G17" s="43">
        <v>0</v>
      </c>
      <c r="H17" s="11">
        <f>C17*B21+D17*B22+E17*B23</f>
        <v>0</v>
      </c>
      <c r="I17" s="11">
        <f>G17-H17</f>
        <v>0</v>
      </c>
      <c r="K17" s="146"/>
      <c r="L17" s="147"/>
      <c r="M17" s="147"/>
      <c r="N17" s="147"/>
      <c r="O17" s="147"/>
      <c r="P17" s="148"/>
    </row>
    <row r="18" spans="1:9" ht="12">
      <c r="A18" s="122" t="s">
        <v>207</v>
      </c>
      <c r="B18" s="123"/>
      <c r="C18" s="19">
        <v>1</v>
      </c>
      <c r="D18" s="10">
        <v>1</v>
      </c>
      <c r="E18" s="10">
        <v>1</v>
      </c>
      <c r="F18" s="11" t="s">
        <v>36</v>
      </c>
      <c r="G18" s="19">
        <v>1000</v>
      </c>
      <c r="H18" s="11">
        <f>C18*B21+D18*B22+E18*B23</f>
        <v>1000</v>
      </c>
      <c r="I18" s="11">
        <f>G18-H18</f>
        <v>0</v>
      </c>
    </row>
    <row r="19" spans="1:9" ht="12">
      <c r="A19" s="4"/>
      <c r="B19" s="4"/>
      <c r="C19" s="17"/>
      <c r="D19" s="17"/>
      <c r="E19" s="17"/>
      <c r="F19" s="17"/>
      <c r="G19" s="17"/>
      <c r="H19" s="4"/>
      <c r="I19" s="4"/>
    </row>
    <row r="20" spans="1:9" ht="12">
      <c r="A20" s="15" t="s">
        <v>182</v>
      </c>
      <c r="B20" s="4"/>
      <c r="C20" s="4"/>
      <c r="D20" s="4"/>
      <c r="E20" s="4"/>
      <c r="F20" s="4"/>
      <c r="G20" s="4"/>
      <c r="H20" s="4"/>
      <c r="I20" s="4"/>
    </row>
    <row r="21" spans="1:12" ht="12">
      <c r="A21" s="22" t="s">
        <v>209</v>
      </c>
      <c r="B21" s="11">
        <v>200</v>
      </c>
      <c r="C21" s="15"/>
      <c r="D21" s="70" t="s">
        <v>159</v>
      </c>
      <c r="E21" s="71" t="s">
        <v>107</v>
      </c>
      <c r="F21" s="3"/>
      <c r="G21" s="3"/>
      <c r="H21" s="3"/>
      <c r="I21" s="72"/>
      <c r="K21" s="11" t="s">
        <v>198</v>
      </c>
      <c r="L21" s="11" t="s">
        <v>197</v>
      </c>
    </row>
    <row r="22" spans="1:12" ht="12">
      <c r="A22" s="23" t="s">
        <v>208</v>
      </c>
      <c r="B22" s="11">
        <v>600</v>
      </c>
      <c r="C22" s="46"/>
      <c r="D22" s="14"/>
      <c r="E22" s="73" t="s">
        <v>38</v>
      </c>
      <c r="F22" s="6"/>
      <c r="G22" s="6"/>
      <c r="H22" s="6"/>
      <c r="I22" s="33"/>
      <c r="K22" s="145">
        <v>400</v>
      </c>
      <c r="L22" s="145">
        <v>180</v>
      </c>
    </row>
    <row r="23" spans="1:16" ht="12">
      <c r="A23" s="23" t="s">
        <v>210</v>
      </c>
      <c r="B23" s="144">
        <f>1000-B21-B22</f>
        <v>200</v>
      </c>
      <c r="C23" s="46"/>
      <c r="D23" s="34" t="s">
        <v>60</v>
      </c>
      <c r="E23" s="71" t="s">
        <v>285</v>
      </c>
      <c r="F23" s="3"/>
      <c r="G23" s="3"/>
      <c r="H23" s="3"/>
      <c r="I23" s="72"/>
      <c r="K23" s="64"/>
      <c r="L23" s="64"/>
      <c r="M23" s="64"/>
      <c r="N23" s="12" t="s">
        <v>331</v>
      </c>
      <c r="O23" s="9" t="s">
        <v>180</v>
      </c>
      <c r="P23" s="13" t="s">
        <v>202</v>
      </c>
    </row>
    <row r="24" spans="1:16" ht="12">
      <c r="A24" s="24" t="s">
        <v>157</v>
      </c>
      <c r="B24" s="107">
        <f>90000+310*B21+90*B22</f>
        <v>206000</v>
      </c>
      <c r="C24" s="46"/>
      <c r="D24" s="34"/>
      <c r="E24" s="74" t="s">
        <v>286</v>
      </c>
      <c r="F24" s="4"/>
      <c r="G24" s="4"/>
      <c r="H24" s="142" t="s">
        <v>37</v>
      </c>
      <c r="I24" s="143"/>
      <c r="K24" s="11">
        <v>1</v>
      </c>
      <c r="L24" s="11">
        <v>0</v>
      </c>
      <c r="M24" s="11" t="s">
        <v>34</v>
      </c>
      <c r="N24" s="11">
        <v>200</v>
      </c>
      <c r="O24" s="11">
        <f>K24*$B$21+L24*$B$22</f>
        <v>200</v>
      </c>
      <c r="P24" s="11">
        <f>O24-N24</f>
        <v>0</v>
      </c>
    </row>
    <row r="25" spans="4:16" ht="12">
      <c r="D25" s="34"/>
      <c r="E25" s="74" t="s">
        <v>100</v>
      </c>
      <c r="F25" s="4"/>
      <c r="G25" s="4"/>
      <c r="H25" s="142"/>
      <c r="I25" s="143"/>
      <c r="K25" s="11">
        <v>0</v>
      </c>
      <c r="L25" s="11">
        <v>1</v>
      </c>
      <c r="M25" s="11" t="s">
        <v>34</v>
      </c>
      <c r="N25" s="11">
        <v>300</v>
      </c>
      <c r="O25" s="11">
        <f>K25*$B$21+L25*$B$22</f>
        <v>600</v>
      </c>
      <c r="P25" s="11">
        <f>O25-N25</f>
        <v>300</v>
      </c>
    </row>
    <row r="26" spans="4:16" ht="12">
      <c r="D26" s="34"/>
      <c r="E26" s="74" t="s">
        <v>103</v>
      </c>
      <c r="F26" s="4"/>
      <c r="G26" s="4"/>
      <c r="H26" s="142"/>
      <c r="I26" s="143"/>
      <c r="K26" s="11">
        <v>1</v>
      </c>
      <c r="L26" s="11">
        <v>1</v>
      </c>
      <c r="M26" s="11" t="s">
        <v>35</v>
      </c>
      <c r="N26" s="11">
        <v>900</v>
      </c>
      <c r="O26" s="11">
        <f>K26*$B$21+L26*$B$22</f>
        <v>800</v>
      </c>
      <c r="P26" s="11">
        <f>N26-O26</f>
        <v>100</v>
      </c>
    </row>
    <row r="27" spans="1:16" ht="15">
      <c r="A27" s="69"/>
      <c r="B27" s="69"/>
      <c r="D27" s="14"/>
      <c r="E27" s="73" t="s">
        <v>106</v>
      </c>
      <c r="F27" s="6"/>
      <c r="G27" s="6"/>
      <c r="H27" s="6"/>
      <c r="I27" s="33"/>
      <c r="K27" s="11">
        <v>1</v>
      </c>
      <c r="L27" s="11">
        <v>1</v>
      </c>
      <c r="M27" s="11" t="s">
        <v>34</v>
      </c>
      <c r="N27" s="11">
        <v>800</v>
      </c>
      <c r="O27" s="11">
        <f>K27*$B$21+L27*$B$22</f>
        <v>800</v>
      </c>
      <c r="P27" s="11">
        <f>N27-O27</f>
        <v>0</v>
      </c>
    </row>
    <row r="30" ht="12.75">
      <c r="D30" s="75"/>
    </row>
    <row r="31" ht="12.75">
      <c r="D31" s="75"/>
    </row>
    <row r="32" ht="12.75">
      <c r="D32" s="75"/>
    </row>
    <row r="33" ht="12.75">
      <c r="D33" s="75"/>
    </row>
  </sheetData>
  <mergeCells count="7">
    <mergeCell ref="K13:P17"/>
    <mergeCell ref="H24:I26"/>
    <mergeCell ref="A18:B18"/>
    <mergeCell ref="A14:B14"/>
    <mergeCell ref="A15:B15"/>
    <mergeCell ref="A16:B16"/>
    <mergeCell ref="A17:B1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5">
      <selection activeCell="E16" sqref="E16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19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  <col min="9" max="16384" width="8.8515625" style="0" customWidth="1"/>
  </cols>
  <sheetData>
    <row r="1" ht="12">
      <c r="A1" s="25"/>
    </row>
    <row r="2" ht="12">
      <c r="A2" s="25"/>
    </row>
    <row r="3" ht="12">
      <c r="A3" s="25"/>
    </row>
    <row r="6" ht="12.75" thickBot="1">
      <c r="A6" t="s">
        <v>175</v>
      </c>
    </row>
    <row r="7" spans="2:8" ht="12">
      <c r="B7" s="26"/>
      <c r="C7" s="26"/>
      <c r="D7" s="26" t="s">
        <v>164</v>
      </c>
      <c r="E7" s="26" t="s">
        <v>165</v>
      </c>
      <c r="F7" s="26" t="s">
        <v>189</v>
      </c>
      <c r="G7" s="26" t="s">
        <v>191</v>
      </c>
      <c r="H7" s="26" t="s">
        <v>191</v>
      </c>
    </row>
    <row r="8" spans="2:8" ht="12.75" thickBot="1">
      <c r="B8" s="27" t="s">
        <v>166</v>
      </c>
      <c r="C8" s="27" t="s">
        <v>167</v>
      </c>
      <c r="D8" s="27" t="s">
        <v>168</v>
      </c>
      <c r="E8" s="27" t="s">
        <v>188</v>
      </c>
      <c r="F8" s="27" t="s">
        <v>190</v>
      </c>
      <c r="G8" s="27" t="s">
        <v>192</v>
      </c>
      <c r="H8" s="27" t="s">
        <v>193</v>
      </c>
    </row>
    <row r="9" spans="2:9" ht="12.75">
      <c r="B9" s="20" t="s">
        <v>169</v>
      </c>
      <c r="C9" s="28" t="s">
        <v>186</v>
      </c>
      <c r="D9" s="29">
        <v>0</v>
      </c>
      <c r="E9" s="29">
        <v>-0.7999999998946787</v>
      </c>
      <c r="F9" s="28">
        <v>12.000000000170985</v>
      </c>
      <c r="G9" s="28">
        <v>0.7999999998946787</v>
      </c>
      <c r="H9" s="94">
        <v>1E+30</v>
      </c>
      <c r="I9" s="78" t="s">
        <v>229</v>
      </c>
    </row>
    <row r="10" spans="2:8" ht="12.75" thickBot="1">
      <c r="B10" s="21" t="s">
        <v>170</v>
      </c>
      <c r="C10" s="30" t="s">
        <v>187</v>
      </c>
      <c r="D10" s="31">
        <v>160</v>
      </c>
      <c r="E10" s="31">
        <v>0</v>
      </c>
      <c r="F10" s="30">
        <v>15.999999999991132</v>
      </c>
      <c r="G10" s="95">
        <v>1E+30</v>
      </c>
      <c r="H10" s="30">
        <v>0.9999999998626642</v>
      </c>
    </row>
    <row r="11" ht="12.75">
      <c r="G11" s="96" t="s">
        <v>230</v>
      </c>
    </row>
    <row r="12" ht="12.75" thickBot="1">
      <c r="A12" t="s">
        <v>171</v>
      </c>
    </row>
    <row r="13" spans="2:8" ht="12">
      <c r="B13" s="26"/>
      <c r="C13" s="26"/>
      <c r="D13" s="26" t="s">
        <v>164</v>
      </c>
      <c r="E13" s="97" t="s">
        <v>194</v>
      </c>
      <c r="F13" s="26" t="s">
        <v>226</v>
      </c>
      <c r="G13" s="26" t="s">
        <v>191</v>
      </c>
      <c r="H13" s="26" t="s">
        <v>191</v>
      </c>
    </row>
    <row r="14" spans="2:8" ht="12.75" thickBot="1">
      <c r="B14" s="27" t="s">
        <v>166</v>
      </c>
      <c r="C14" s="27" t="s">
        <v>167</v>
      </c>
      <c r="D14" s="27" t="s">
        <v>168</v>
      </c>
      <c r="E14" s="98" t="s">
        <v>195</v>
      </c>
      <c r="F14" s="27" t="s">
        <v>54</v>
      </c>
      <c r="G14" s="27" t="s">
        <v>192</v>
      </c>
      <c r="H14" s="27" t="s">
        <v>193</v>
      </c>
    </row>
    <row r="15" spans="2:8" ht="12">
      <c r="B15" s="20" t="s">
        <v>172</v>
      </c>
      <c r="C15" s="28" t="s">
        <v>55</v>
      </c>
      <c r="D15" s="29">
        <v>320</v>
      </c>
      <c r="E15" s="99">
        <v>0</v>
      </c>
      <c r="F15" s="28">
        <v>500</v>
      </c>
      <c r="G15" s="94">
        <v>1E+30</v>
      </c>
      <c r="H15" s="28">
        <v>180</v>
      </c>
    </row>
    <row r="16" spans="2:8" ht="12.75" thickBot="1">
      <c r="B16" s="21" t="s">
        <v>173</v>
      </c>
      <c r="C16" s="30" t="s">
        <v>56</v>
      </c>
      <c r="D16" s="31">
        <v>800</v>
      </c>
      <c r="E16" s="100">
        <v>3.2000000000011366</v>
      </c>
      <c r="F16" s="30">
        <v>800</v>
      </c>
      <c r="G16" s="30">
        <v>449.99999999984016</v>
      </c>
      <c r="H16" s="30">
        <v>799.9999999992724</v>
      </c>
    </row>
    <row r="17" ht="12.75">
      <c r="G17" s="96" t="s">
        <v>230</v>
      </c>
    </row>
    <row r="20" spans="2:3" ht="12">
      <c r="B20" s="1" t="s">
        <v>303</v>
      </c>
      <c r="C20" t="s">
        <v>120</v>
      </c>
    </row>
    <row r="21" ht="12">
      <c r="C21" t="s">
        <v>121</v>
      </c>
    </row>
    <row r="22" ht="12">
      <c r="C22" t="s">
        <v>122</v>
      </c>
    </row>
    <row r="23" ht="12">
      <c r="C23" t="s">
        <v>123</v>
      </c>
    </row>
    <row r="24" ht="12">
      <c r="C24" t="s">
        <v>150</v>
      </c>
    </row>
    <row r="25" ht="12">
      <c r="C25" t="s">
        <v>259</v>
      </c>
    </row>
    <row r="26" ht="12">
      <c r="C26" t="s">
        <v>260</v>
      </c>
    </row>
    <row r="27" ht="12">
      <c r="C27" t="s">
        <v>151</v>
      </c>
    </row>
  </sheetData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1">
      <selection activeCell="E53" activeCellId="1" sqref="E46:E47 E53:E54"/>
    </sheetView>
  </sheetViews>
  <sheetFormatPr defaultColWidth="11.421875" defaultRowHeight="12.75"/>
  <cols>
    <col min="1" max="4" width="8.8515625" style="0" customWidth="1"/>
    <col min="5" max="5" width="2.28125" style="0" customWidth="1"/>
    <col min="6" max="16384" width="8.8515625" style="0" customWidth="1"/>
  </cols>
  <sheetData>
    <row r="1" ht="12">
      <c r="A1" s="1" t="s">
        <v>247</v>
      </c>
    </row>
    <row r="2" ht="12.75" thickBot="1"/>
    <row r="3" spans="1:8" ht="12.75" thickBot="1">
      <c r="A3" s="2" t="s">
        <v>176</v>
      </c>
      <c r="B3" s="3"/>
      <c r="C3" s="11" t="s">
        <v>248</v>
      </c>
      <c r="D3" s="11" t="s">
        <v>249</v>
      </c>
      <c r="F3" s="4"/>
      <c r="G3" s="124" t="s">
        <v>69</v>
      </c>
      <c r="H3" s="125"/>
    </row>
    <row r="4" spans="1:8" ht="12">
      <c r="A4" s="5" t="s">
        <v>177</v>
      </c>
      <c r="B4" s="6"/>
      <c r="C4" s="10">
        <v>9</v>
      </c>
      <c r="D4" s="10">
        <v>7</v>
      </c>
      <c r="F4" s="4"/>
      <c r="G4" s="4"/>
      <c r="H4" s="4"/>
    </row>
    <row r="5" spans="1:8" ht="12">
      <c r="A5" s="7" t="s">
        <v>244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">
      <c r="A6" s="120">
        <v>1</v>
      </c>
      <c r="B6" s="121"/>
      <c r="C6" s="16">
        <v>12</v>
      </c>
      <c r="D6" s="16">
        <v>4</v>
      </c>
      <c r="E6" s="70" t="s">
        <v>35</v>
      </c>
      <c r="F6" s="16">
        <v>60</v>
      </c>
      <c r="G6" s="18">
        <f>C6*B10+D6*B11</f>
        <v>60</v>
      </c>
      <c r="H6" s="16">
        <f>F6-G6</f>
        <v>0</v>
      </c>
    </row>
    <row r="7" spans="1:8" ht="12">
      <c r="A7" s="122">
        <v>2</v>
      </c>
      <c r="B7" s="123"/>
      <c r="C7" s="10">
        <v>4</v>
      </c>
      <c r="D7" s="10">
        <v>8</v>
      </c>
      <c r="E7" s="14" t="s">
        <v>35</v>
      </c>
      <c r="F7" s="10">
        <v>40</v>
      </c>
      <c r="G7" s="19">
        <f>C7*B10+D7*B11</f>
        <v>40</v>
      </c>
      <c r="H7" s="10">
        <f>F7-G7</f>
        <v>0</v>
      </c>
    </row>
    <row r="8" spans="1:7" ht="12">
      <c r="A8" s="4"/>
      <c r="B8" s="4"/>
      <c r="C8" s="17"/>
      <c r="D8" s="17"/>
      <c r="E8" s="17"/>
      <c r="F8" s="4"/>
      <c r="G8" s="4"/>
    </row>
    <row r="9" spans="1:7" ht="12">
      <c r="A9" s="15" t="s">
        <v>182</v>
      </c>
      <c r="B9" s="4"/>
      <c r="C9" s="4"/>
      <c r="D9" s="4"/>
      <c r="E9" s="4"/>
      <c r="F9" s="4"/>
      <c r="G9" s="4"/>
    </row>
    <row r="10" spans="1:7" ht="12.75" thickBot="1">
      <c r="A10" s="22" t="s">
        <v>245</v>
      </c>
      <c r="B10" s="11">
        <v>4</v>
      </c>
      <c r="C10" s="4" t="s">
        <v>248</v>
      </c>
      <c r="D10" s="35" t="s">
        <v>59</v>
      </c>
      <c r="E10" s="36" t="s">
        <v>19</v>
      </c>
      <c r="F10" s="36"/>
      <c r="G10" s="37"/>
    </row>
    <row r="11" spans="1:7" ht="12.75" thickTop="1">
      <c r="A11" s="23" t="s">
        <v>246</v>
      </c>
      <c r="B11" s="11">
        <v>3</v>
      </c>
      <c r="C11" t="s">
        <v>249</v>
      </c>
      <c r="D11" s="34" t="s">
        <v>20</v>
      </c>
      <c r="E11" s="4" t="s">
        <v>21</v>
      </c>
      <c r="F11" s="4"/>
      <c r="G11" s="32"/>
    </row>
    <row r="12" spans="1:7" ht="12">
      <c r="A12" s="24" t="s">
        <v>174</v>
      </c>
      <c r="B12" s="11">
        <f>C4*B10+D4*B11</f>
        <v>57</v>
      </c>
      <c r="C12" t="s">
        <v>58</v>
      </c>
      <c r="D12" s="34"/>
      <c r="E12" s="4" t="s">
        <v>22</v>
      </c>
      <c r="F12" s="4"/>
      <c r="G12" s="32"/>
    </row>
    <row r="13" spans="4:7" ht="12">
      <c r="D13" s="14"/>
      <c r="E13" s="6" t="s">
        <v>23</v>
      </c>
      <c r="F13" s="6"/>
      <c r="G13" s="33"/>
    </row>
    <row r="43" spans="1:8" ht="12">
      <c r="A43" s="2" t="s">
        <v>176</v>
      </c>
      <c r="B43" s="3"/>
      <c r="C43" s="11" t="s">
        <v>248</v>
      </c>
      <c r="D43" s="11" t="s">
        <v>249</v>
      </c>
      <c r="F43" s="4"/>
      <c r="G43" s="83" t="s">
        <v>250</v>
      </c>
      <c r="H43" s="4"/>
    </row>
    <row r="44" spans="1:8" ht="12">
      <c r="A44" s="5" t="s">
        <v>177</v>
      </c>
      <c r="B44" s="6"/>
      <c r="C44" s="10">
        <v>9</v>
      </c>
      <c r="D44" s="10">
        <v>7</v>
      </c>
      <c r="F44" s="4"/>
      <c r="G44" s="4"/>
      <c r="H44" s="4"/>
    </row>
    <row r="45" spans="1:8" ht="12">
      <c r="A45" s="7" t="s">
        <v>244</v>
      </c>
      <c r="B45" s="8"/>
      <c r="C45" s="10">
        <v>0</v>
      </c>
      <c r="D45" s="19">
        <v>5</v>
      </c>
      <c r="F45" s="12" t="s">
        <v>179</v>
      </c>
      <c r="G45" s="9" t="s">
        <v>180</v>
      </c>
      <c r="H45" s="13" t="s">
        <v>181</v>
      </c>
    </row>
    <row r="46" spans="1:8" ht="12">
      <c r="A46" s="120">
        <v>1</v>
      </c>
      <c r="B46" s="121"/>
      <c r="C46" s="16">
        <v>12</v>
      </c>
      <c r="D46" s="16">
        <v>4</v>
      </c>
      <c r="E46" s="70" t="s">
        <v>35</v>
      </c>
      <c r="F46" s="16">
        <v>60</v>
      </c>
      <c r="G46" s="18">
        <f>C46*C45+D46*D45</f>
        <v>20</v>
      </c>
      <c r="H46" s="16">
        <f>F46-G46</f>
        <v>40</v>
      </c>
    </row>
    <row r="47" spans="1:8" ht="12">
      <c r="A47" s="122">
        <v>2</v>
      </c>
      <c r="B47" s="123"/>
      <c r="C47" s="10">
        <v>4</v>
      </c>
      <c r="D47" s="10">
        <v>8</v>
      </c>
      <c r="E47" s="14" t="s">
        <v>35</v>
      </c>
      <c r="F47" s="10">
        <v>40</v>
      </c>
      <c r="G47" s="19">
        <f>C47*C45+D47*D45</f>
        <v>40</v>
      </c>
      <c r="H47" s="10">
        <f>F47-G47</f>
        <v>0</v>
      </c>
    </row>
    <row r="50" spans="1:8" ht="12">
      <c r="A50" s="2" t="s">
        <v>176</v>
      </c>
      <c r="B50" s="3"/>
      <c r="C50" s="11" t="s">
        <v>248</v>
      </c>
      <c r="D50" s="11" t="s">
        <v>249</v>
      </c>
      <c r="F50" s="4"/>
      <c r="G50" s="83" t="s">
        <v>251</v>
      </c>
      <c r="H50" s="4"/>
    </row>
    <row r="51" spans="1:8" ht="12">
      <c r="A51" s="5" t="s">
        <v>177</v>
      </c>
      <c r="B51" s="6"/>
      <c r="C51" s="10">
        <v>9</v>
      </c>
      <c r="D51" s="10">
        <v>7</v>
      </c>
      <c r="F51" s="4"/>
      <c r="G51" s="4"/>
      <c r="H51" s="4"/>
    </row>
    <row r="52" spans="1:8" ht="12">
      <c r="A52" s="7" t="s">
        <v>244</v>
      </c>
      <c r="B52" s="8"/>
      <c r="C52" s="10">
        <v>5</v>
      </c>
      <c r="D52" s="19">
        <v>0</v>
      </c>
      <c r="F52" s="12" t="s">
        <v>179</v>
      </c>
      <c r="G52" s="9" t="s">
        <v>180</v>
      </c>
      <c r="H52" s="13" t="s">
        <v>181</v>
      </c>
    </row>
    <row r="53" spans="1:8" ht="12">
      <c r="A53" s="120">
        <v>1</v>
      </c>
      <c r="B53" s="121"/>
      <c r="C53" s="16">
        <v>12</v>
      </c>
      <c r="D53" s="16">
        <v>4</v>
      </c>
      <c r="E53" s="70" t="s">
        <v>35</v>
      </c>
      <c r="F53" s="16">
        <v>60</v>
      </c>
      <c r="G53" s="18">
        <f>C53*C52+D53*D52</f>
        <v>60</v>
      </c>
      <c r="H53" s="16">
        <f>F53-G53</f>
        <v>0</v>
      </c>
    </row>
    <row r="54" spans="1:8" ht="12">
      <c r="A54" s="122">
        <v>2</v>
      </c>
      <c r="B54" s="123"/>
      <c r="C54" s="10">
        <v>4</v>
      </c>
      <c r="D54" s="10">
        <v>8</v>
      </c>
      <c r="E54" s="14" t="s">
        <v>35</v>
      </c>
      <c r="F54" s="10">
        <v>40</v>
      </c>
      <c r="G54" s="19">
        <f>C54*C52+D54*D52</f>
        <v>20</v>
      </c>
      <c r="H54" s="10">
        <f>F54-G54</f>
        <v>20</v>
      </c>
    </row>
  </sheetData>
  <mergeCells count="7">
    <mergeCell ref="G3:H3"/>
    <mergeCell ref="A53:B53"/>
    <mergeCell ref="A54:B54"/>
    <mergeCell ref="A6:B6"/>
    <mergeCell ref="A7:B7"/>
    <mergeCell ref="A46:B46"/>
    <mergeCell ref="A47:B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8" sqref="E8"/>
    </sheetView>
  </sheetViews>
  <sheetFormatPr defaultColWidth="11.421875" defaultRowHeight="12.75"/>
  <cols>
    <col min="1" max="4" width="8.8515625" style="0" customWidth="1"/>
    <col min="5" max="5" width="2.140625" style="0" customWidth="1"/>
    <col min="6" max="16384" width="8.8515625" style="0" customWidth="1"/>
  </cols>
  <sheetData>
    <row r="1" ht="12">
      <c r="A1" s="1" t="s">
        <v>71</v>
      </c>
    </row>
    <row r="2" ht="12.75" thickBot="1"/>
    <row r="3" spans="1:8" ht="12.75" thickBot="1">
      <c r="A3" s="2" t="s">
        <v>176</v>
      </c>
      <c r="B3" s="3"/>
      <c r="C3" s="11" t="s">
        <v>248</v>
      </c>
      <c r="D3" s="11" t="s">
        <v>249</v>
      </c>
      <c r="F3" s="4"/>
      <c r="G3" s="104" t="s">
        <v>72</v>
      </c>
      <c r="H3" s="105"/>
    </row>
    <row r="4" spans="1:8" ht="12">
      <c r="A4" s="5" t="s">
        <v>177</v>
      </c>
      <c r="B4" s="6"/>
      <c r="C4" s="10">
        <v>9</v>
      </c>
      <c r="D4" s="10">
        <v>7</v>
      </c>
      <c r="F4" s="4"/>
      <c r="G4" s="4"/>
      <c r="H4" s="4"/>
    </row>
    <row r="5" spans="1:8" ht="12">
      <c r="A5" s="7" t="s">
        <v>244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">
      <c r="A6" s="120">
        <v>1</v>
      </c>
      <c r="B6" s="121"/>
      <c r="C6" s="16">
        <v>12</v>
      </c>
      <c r="D6" s="16">
        <v>4</v>
      </c>
      <c r="E6" s="70" t="s">
        <v>35</v>
      </c>
      <c r="F6" s="16">
        <v>40</v>
      </c>
      <c r="G6" s="18">
        <f>C6*B10+D6*B11</f>
        <v>40</v>
      </c>
      <c r="H6" s="16">
        <f>F6-G6</f>
        <v>0</v>
      </c>
    </row>
    <row r="7" spans="1:8" ht="12">
      <c r="A7" s="122">
        <v>2</v>
      </c>
      <c r="B7" s="123"/>
      <c r="C7" s="10">
        <v>4</v>
      </c>
      <c r="D7" s="10">
        <v>8</v>
      </c>
      <c r="E7" s="14" t="s">
        <v>35</v>
      </c>
      <c r="F7" s="10">
        <v>40</v>
      </c>
      <c r="G7" s="19">
        <f>C7*B10+D7*B11</f>
        <v>40</v>
      </c>
      <c r="H7" s="10">
        <f>F7-G7</f>
        <v>0</v>
      </c>
    </row>
    <row r="8" spans="1:7" ht="12">
      <c r="A8" s="4"/>
      <c r="B8" s="4"/>
      <c r="C8" s="17"/>
      <c r="D8" s="17"/>
      <c r="E8" s="17"/>
      <c r="F8" s="4"/>
      <c r="G8" s="4"/>
    </row>
    <row r="9" spans="1:7" ht="12">
      <c r="A9" s="15" t="s">
        <v>182</v>
      </c>
      <c r="B9" s="4"/>
      <c r="C9" s="4"/>
      <c r="D9" s="4"/>
      <c r="E9" s="4"/>
      <c r="F9" s="4"/>
      <c r="G9" s="4"/>
    </row>
    <row r="10" spans="1:7" ht="12.75" thickBot="1">
      <c r="A10" s="22" t="s">
        <v>245</v>
      </c>
      <c r="B10" s="11">
        <v>2</v>
      </c>
      <c r="C10" s="4" t="s">
        <v>248</v>
      </c>
      <c r="D10" s="35" t="s">
        <v>59</v>
      </c>
      <c r="E10" s="36" t="s">
        <v>19</v>
      </c>
      <c r="F10" s="36"/>
      <c r="G10" s="37"/>
    </row>
    <row r="11" spans="1:7" ht="12.75" thickTop="1">
      <c r="A11" s="23" t="s">
        <v>246</v>
      </c>
      <c r="B11" s="11">
        <v>4</v>
      </c>
      <c r="C11" t="s">
        <v>249</v>
      </c>
      <c r="D11" s="34" t="s">
        <v>20</v>
      </c>
      <c r="E11" s="4" t="s">
        <v>70</v>
      </c>
      <c r="F11" s="4"/>
      <c r="G11" s="32"/>
    </row>
    <row r="12" spans="1:7" ht="12">
      <c r="A12" s="24" t="s">
        <v>174</v>
      </c>
      <c r="B12" s="11">
        <f>C4*B10+D4*B11</f>
        <v>46</v>
      </c>
      <c r="C12" t="s">
        <v>58</v>
      </c>
      <c r="D12" s="34"/>
      <c r="E12" s="4" t="s">
        <v>22</v>
      </c>
      <c r="F12" s="4"/>
      <c r="G12" s="32"/>
    </row>
    <row r="13" spans="4:7" ht="12">
      <c r="D13" s="14"/>
      <c r="E13" s="6" t="s">
        <v>23</v>
      </c>
      <c r="F13" s="6"/>
      <c r="G13" s="33"/>
    </row>
    <row r="15" ht="12">
      <c r="B15" t="s">
        <v>49</v>
      </c>
    </row>
    <row r="16" ht="12">
      <c r="B16" t="s">
        <v>50</v>
      </c>
    </row>
    <row r="17" ht="12">
      <c r="B17" t="s">
        <v>39</v>
      </c>
    </row>
  </sheetData>
  <mergeCells count="2">
    <mergeCell ref="A6:B6"/>
    <mergeCell ref="A7:B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8" sqref="E8"/>
    </sheetView>
  </sheetViews>
  <sheetFormatPr defaultColWidth="11.421875" defaultRowHeight="12.75"/>
  <cols>
    <col min="1" max="4" width="8.8515625" style="0" customWidth="1"/>
    <col min="5" max="5" width="2.28125" style="0" customWidth="1"/>
    <col min="6" max="16384" width="8.8515625" style="0" customWidth="1"/>
  </cols>
  <sheetData>
    <row r="1" ht="12">
      <c r="A1" s="1" t="s">
        <v>74</v>
      </c>
    </row>
    <row r="2" ht="12.75" thickBot="1"/>
    <row r="3" spans="1:8" ht="12.75" thickBot="1">
      <c r="A3" s="2" t="s">
        <v>176</v>
      </c>
      <c r="B3" s="3"/>
      <c r="C3" s="11" t="s">
        <v>248</v>
      </c>
      <c r="D3" s="11" t="s">
        <v>249</v>
      </c>
      <c r="F3" s="4"/>
      <c r="G3" s="104" t="s">
        <v>72</v>
      </c>
      <c r="H3" s="105"/>
    </row>
    <row r="4" spans="1:8" ht="12">
      <c r="A4" s="5" t="s">
        <v>177</v>
      </c>
      <c r="B4" s="6"/>
      <c r="C4" s="10">
        <v>9</v>
      </c>
      <c r="D4" s="10">
        <v>15</v>
      </c>
      <c r="F4" s="4"/>
      <c r="G4" s="4"/>
      <c r="H4" s="4"/>
    </row>
    <row r="5" spans="1:8" ht="12">
      <c r="A5" s="7" t="s">
        <v>244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">
      <c r="A6" s="120">
        <v>1</v>
      </c>
      <c r="B6" s="121"/>
      <c r="C6" s="16">
        <v>12</v>
      </c>
      <c r="D6" s="16">
        <v>4</v>
      </c>
      <c r="E6" s="70" t="s">
        <v>35</v>
      </c>
      <c r="F6" s="16">
        <v>60</v>
      </c>
      <c r="G6" s="18">
        <f>C6*B10+D6*B11</f>
        <v>60</v>
      </c>
      <c r="H6" s="16">
        <f>F6-G6</f>
        <v>0</v>
      </c>
    </row>
    <row r="7" spans="1:8" ht="12">
      <c r="A7" s="122">
        <v>2</v>
      </c>
      <c r="B7" s="123"/>
      <c r="C7" s="10">
        <v>4</v>
      </c>
      <c r="D7" s="10">
        <v>8</v>
      </c>
      <c r="E7" s="14" t="s">
        <v>35</v>
      </c>
      <c r="F7" s="10">
        <v>40</v>
      </c>
      <c r="G7" s="19">
        <f>C7*B10+D7*B11</f>
        <v>40</v>
      </c>
      <c r="H7" s="10">
        <f>F7-G7</f>
        <v>0</v>
      </c>
    </row>
    <row r="8" spans="1:7" ht="12">
      <c r="A8" s="4"/>
      <c r="B8" s="4"/>
      <c r="C8" s="17"/>
      <c r="D8" s="17"/>
      <c r="E8" s="17"/>
      <c r="F8" s="4"/>
      <c r="G8" s="4"/>
    </row>
    <row r="9" spans="1:7" ht="12">
      <c r="A9" s="15" t="s">
        <v>182</v>
      </c>
      <c r="B9" s="4"/>
      <c r="C9" s="4"/>
      <c r="D9" s="4"/>
      <c r="E9" s="4"/>
      <c r="F9" s="4"/>
      <c r="G9" s="4"/>
    </row>
    <row r="10" spans="1:7" ht="12.75" thickBot="1">
      <c r="A10" s="22" t="s">
        <v>245</v>
      </c>
      <c r="B10" s="11">
        <v>4</v>
      </c>
      <c r="C10" s="4" t="s">
        <v>248</v>
      </c>
      <c r="D10" s="35" t="s">
        <v>59</v>
      </c>
      <c r="E10" s="36" t="s">
        <v>19</v>
      </c>
      <c r="F10" s="36"/>
      <c r="G10" s="37"/>
    </row>
    <row r="11" spans="1:7" ht="12.75" thickTop="1">
      <c r="A11" s="23" t="s">
        <v>246</v>
      </c>
      <c r="B11" s="11">
        <v>3</v>
      </c>
      <c r="C11" t="s">
        <v>249</v>
      </c>
      <c r="D11" s="34" t="s">
        <v>20</v>
      </c>
      <c r="E11" s="4" t="s">
        <v>21</v>
      </c>
      <c r="F11" s="4"/>
      <c r="G11" s="32"/>
    </row>
    <row r="12" spans="1:7" ht="12">
      <c r="A12" s="24" t="s">
        <v>174</v>
      </c>
      <c r="B12" s="11">
        <f>C4*B10+D4*B11</f>
        <v>81</v>
      </c>
      <c r="C12" t="s">
        <v>58</v>
      </c>
      <c r="D12" s="34"/>
      <c r="E12" s="4" t="s">
        <v>22</v>
      </c>
      <c r="F12" s="4"/>
      <c r="G12" s="32"/>
    </row>
    <row r="13" spans="4:7" ht="12">
      <c r="D13" s="14"/>
      <c r="E13" s="6" t="s">
        <v>23</v>
      </c>
      <c r="F13" s="6"/>
      <c r="G13" s="33"/>
    </row>
    <row r="15" ht="12">
      <c r="B15" t="s">
        <v>40</v>
      </c>
    </row>
    <row r="16" ht="12">
      <c r="B16" t="s">
        <v>46</v>
      </c>
    </row>
    <row r="17" ht="12">
      <c r="B17" t="s">
        <v>119</v>
      </c>
    </row>
    <row r="18" ht="12">
      <c r="B18" t="s">
        <v>47</v>
      </c>
    </row>
    <row r="19" ht="12">
      <c r="B19" t="s">
        <v>48</v>
      </c>
    </row>
    <row r="20" ht="12">
      <c r="B20" t="s">
        <v>41</v>
      </c>
    </row>
    <row r="21" ht="12">
      <c r="B21" t="s">
        <v>42</v>
      </c>
    </row>
    <row r="22" ht="12">
      <c r="B22" t="s">
        <v>86</v>
      </c>
    </row>
    <row r="23" ht="12">
      <c r="B23" t="s">
        <v>87</v>
      </c>
    </row>
    <row r="24" ht="12">
      <c r="B24" t="s">
        <v>43</v>
      </c>
    </row>
  </sheetData>
  <mergeCells count="2">
    <mergeCell ref="A6:B6"/>
    <mergeCell ref="A7:B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8" sqref="E8"/>
    </sheetView>
  </sheetViews>
  <sheetFormatPr defaultColWidth="11.421875" defaultRowHeight="12.75"/>
  <cols>
    <col min="1" max="4" width="8.8515625" style="0" customWidth="1"/>
    <col min="5" max="5" width="2.140625" style="0" customWidth="1"/>
    <col min="6" max="16384" width="8.8515625" style="0" customWidth="1"/>
  </cols>
  <sheetData>
    <row r="1" ht="12">
      <c r="A1" s="1" t="s">
        <v>74</v>
      </c>
    </row>
    <row r="2" ht="12.75" thickBot="1"/>
    <row r="3" spans="1:8" ht="12.75" thickBot="1">
      <c r="A3" s="2" t="s">
        <v>176</v>
      </c>
      <c r="B3" s="3"/>
      <c r="C3" s="11" t="s">
        <v>248</v>
      </c>
      <c r="D3" s="11" t="s">
        <v>249</v>
      </c>
      <c r="F3" s="4"/>
      <c r="G3" s="104" t="s">
        <v>73</v>
      </c>
      <c r="H3" s="105"/>
    </row>
    <row r="4" spans="1:8" ht="12">
      <c r="A4" s="5" t="s">
        <v>177</v>
      </c>
      <c r="B4" s="6"/>
      <c r="C4" s="10">
        <v>9</v>
      </c>
      <c r="D4" s="10">
        <v>20</v>
      </c>
      <c r="F4" s="4"/>
      <c r="G4" s="4"/>
      <c r="H4" s="4"/>
    </row>
    <row r="5" spans="1:8" ht="12">
      <c r="A5" s="7" t="s">
        <v>244</v>
      </c>
      <c r="B5" s="8"/>
      <c r="C5" s="14"/>
      <c r="D5" s="6"/>
      <c r="F5" s="12" t="s">
        <v>179</v>
      </c>
      <c r="G5" s="9" t="s">
        <v>180</v>
      </c>
      <c r="H5" s="13" t="s">
        <v>181</v>
      </c>
    </row>
    <row r="6" spans="1:8" ht="12">
      <c r="A6" s="120">
        <v>1</v>
      </c>
      <c r="B6" s="121"/>
      <c r="C6" s="16">
        <v>12</v>
      </c>
      <c r="D6" s="16">
        <v>4</v>
      </c>
      <c r="E6" s="70" t="s">
        <v>35</v>
      </c>
      <c r="F6" s="16">
        <v>60</v>
      </c>
      <c r="G6" s="18">
        <f>C6*B10+D6*B11</f>
        <v>20</v>
      </c>
      <c r="H6" s="16">
        <f>F6-G6</f>
        <v>40</v>
      </c>
    </row>
    <row r="7" spans="1:8" ht="12">
      <c r="A7" s="122">
        <v>2</v>
      </c>
      <c r="B7" s="123"/>
      <c r="C7" s="10">
        <v>4</v>
      </c>
      <c r="D7" s="10">
        <v>8</v>
      </c>
      <c r="E7" s="14" t="s">
        <v>35</v>
      </c>
      <c r="F7" s="10">
        <v>40</v>
      </c>
      <c r="G7" s="19">
        <f>C7*B10+D7*B11</f>
        <v>40</v>
      </c>
      <c r="H7" s="10">
        <f>F7-G7</f>
        <v>0</v>
      </c>
    </row>
    <row r="8" spans="1:7" ht="12">
      <c r="A8" s="4"/>
      <c r="B8" s="4"/>
      <c r="C8" s="17"/>
      <c r="D8" s="17"/>
      <c r="E8" s="17"/>
      <c r="F8" s="4"/>
      <c r="G8" s="4"/>
    </row>
    <row r="9" spans="1:7" ht="12">
      <c r="A9" s="15" t="s">
        <v>182</v>
      </c>
      <c r="B9" s="4"/>
      <c r="C9" s="4"/>
      <c r="D9" s="4"/>
      <c r="E9" s="4"/>
      <c r="F9" s="4"/>
      <c r="G9" s="4"/>
    </row>
    <row r="10" spans="1:7" ht="12.75" thickBot="1">
      <c r="A10" s="22" t="s">
        <v>245</v>
      </c>
      <c r="B10" s="11">
        <v>0</v>
      </c>
      <c r="C10" s="4" t="s">
        <v>248</v>
      </c>
      <c r="D10" s="35" t="s">
        <v>59</v>
      </c>
      <c r="E10" s="36" t="s">
        <v>19</v>
      </c>
      <c r="F10" s="79"/>
      <c r="G10" s="37"/>
    </row>
    <row r="11" spans="1:7" ht="12.75" thickTop="1">
      <c r="A11" s="23" t="s">
        <v>246</v>
      </c>
      <c r="B11" s="11">
        <v>5</v>
      </c>
      <c r="C11" t="s">
        <v>249</v>
      </c>
      <c r="D11" s="34" t="s">
        <v>20</v>
      </c>
      <c r="E11" s="4" t="s">
        <v>21</v>
      </c>
      <c r="F11" s="4"/>
      <c r="G11" s="113"/>
    </row>
    <row r="12" spans="1:7" ht="12">
      <c r="A12" s="24" t="s">
        <v>174</v>
      </c>
      <c r="B12" s="11">
        <f>C4*B10+D4*B11</f>
        <v>100</v>
      </c>
      <c r="C12" t="s">
        <v>58</v>
      </c>
      <c r="D12" s="34"/>
      <c r="E12" s="4" t="s">
        <v>22</v>
      </c>
      <c r="F12" s="4"/>
      <c r="G12" s="32"/>
    </row>
    <row r="13" spans="4:7" ht="12">
      <c r="D13" s="14"/>
      <c r="E13" s="6" t="s">
        <v>23</v>
      </c>
      <c r="F13" s="6"/>
      <c r="G13" s="33"/>
    </row>
    <row r="15" ht="12">
      <c r="B15" t="s">
        <v>1</v>
      </c>
    </row>
    <row r="16" ht="12">
      <c r="B16" t="s">
        <v>44</v>
      </c>
    </row>
    <row r="17" ht="12">
      <c r="B17" t="s">
        <v>45</v>
      </c>
    </row>
  </sheetData>
  <mergeCells count="2">
    <mergeCell ref="A6:B6"/>
    <mergeCell ref="A7:B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6" sqref="E6:E8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4" width="8.8515625" style="0" customWidth="1"/>
    <col min="5" max="5" width="2.7109375" style="0" customWidth="1"/>
    <col min="6" max="6" width="8.8515625" style="0" customWidth="1"/>
    <col min="7" max="7" width="12.28125" style="0" customWidth="1"/>
    <col min="8" max="16384" width="8.8515625" style="0" customWidth="1"/>
  </cols>
  <sheetData>
    <row r="1" ht="12">
      <c r="A1" s="1" t="s">
        <v>231</v>
      </c>
    </row>
    <row r="3" spans="1:8" ht="12">
      <c r="A3" s="2" t="s">
        <v>176</v>
      </c>
      <c r="B3" s="3"/>
      <c r="C3" s="11" t="s">
        <v>88</v>
      </c>
      <c r="D3" s="11" t="s">
        <v>89</v>
      </c>
      <c r="E3" s="17"/>
      <c r="F3" s="4"/>
      <c r="G3" s="4"/>
      <c r="H3" s="4"/>
    </row>
    <row r="4" spans="1:8" ht="12">
      <c r="A4" s="5" t="s">
        <v>90</v>
      </c>
      <c r="B4" s="6"/>
      <c r="C4" s="10">
        <v>2.25</v>
      </c>
      <c r="D4" s="40">
        <v>3.1</v>
      </c>
      <c r="E4" s="112"/>
      <c r="F4" s="4"/>
      <c r="G4" s="4"/>
      <c r="H4" s="4"/>
    </row>
    <row r="5" spans="1:8" ht="12">
      <c r="A5" s="7" t="s">
        <v>178</v>
      </c>
      <c r="B5" s="8"/>
      <c r="C5" s="14"/>
      <c r="D5" s="6"/>
      <c r="E5" s="6"/>
      <c r="F5" s="12" t="s">
        <v>179</v>
      </c>
      <c r="G5" s="9" t="s">
        <v>180</v>
      </c>
      <c r="H5" s="13" t="s">
        <v>181</v>
      </c>
    </row>
    <row r="6" spans="1:8" ht="12">
      <c r="A6" s="126" t="s">
        <v>91</v>
      </c>
      <c r="B6" s="127"/>
      <c r="C6" s="42">
        <v>5</v>
      </c>
      <c r="D6" s="11">
        <v>7.5</v>
      </c>
      <c r="E6" s="11" t="s">
        <v>35</v>
      </c>
      <c r="F6" s="41">
        <v>6500</v>
      </c>
      <c r="G6" s="43">
        <f>C6*B11+D6*B12</f>
        <v>6105</v>
      </c>
      <c r="H6" s="11">
        <f>F6-G6</f>
        <v>395</v>
      </c>
    </row>
    <row r="7" spans="1:8" ht="12">
      <c r="A7" s="122" t="s">
        <v>92</v>
      </c>
      <c r="B7" s="123"/>
      <c r="C7" s="44">
        <v>3</v>
      </c>
      <c r="D7" s="10">
        <v>3.2</v>
      </c>
      <c r="E7" s="11" t="s">
        <v>35</v>
      </c>
      <c r="F7" s="103">
        <v>3000</v>
      </c>
      <c r="G7" s="19">
        <f>C7*B11+D7*B12</f>
        <v>3000</v>
      </c>
      <c r="H7" s="10">
        <f>F7-G7</f>
        <v>0</v>
      </c>
    </row>
    <row r="8" spans="1:8" ht="12">
      <c r="A8" s="126" t="s">
        <v>93</v>
      </c>
      <c r="B8" s="127"/>
      <c r="C8" s="43">
        <v>0</v>
      </c>
      <c r="D8" s="11">
        <v>1</v>
      </c>
      <c r="E8" s="11" t="s">
        <v>35</v>
      </c>
      <c r="F8" s="43">
        <v>510</v>
      </c>
      <c r="G8" s="11">
        <f>C8*B11+D8*B12</f>
        <v>510</v>
      </c>
      <c r="H8" s="41">
        <f>G8-F8</f>
        <v>0</v>
      </c>
    </row>
    <row r="9" spans="1:8" ht="12">
      <c r="A9" s="4"/>
      <c r="B9" s="4"/>
      <c r="C9" s="17"/>
      <c r="D9" s="17"/>
      <c r="E9" s="17"/>
      <c r="F9" s="17"/>
      <c r="G9" s="4"/>
      <c r="H9" s="4"/>
    </row>
    <row r="10" spans="1:8" ht="12">
      <c r="A10" s="15" t="s">
        <v>182</v>
      </c>
      <c r="B10" s="4"/>
      <c r="C10" s="4"/>
      <c r="D10" s="4"/>
      <c r="E10" s="4"/>
      <c r="F10" s="4"/>
      <c r="G10" s="4"/>
      <c r="H10" s="4"/>
    </row>
    <row r="11" spans="1:8" ht="12.75" thickBot="1">
      <c r="A11" s="22" t="s">
        <v>94</v>
      </c>
      <c r="B11" s="45">
        <v>456</v>
      </c>
      <c r="C11" s="59" t="s">
        <v>248</v>
      </c>
      <c r="D11" s="35" t="s">
        <v>59</v>
      </c>
      <c r="E11" s="128" t="s">
        <v>24</v>
      </c>
      <c r="F11" s="129"/>
      <c r="G11" s="130"/>
      <c r="H11" s="4"/>
    </row>
    <row r="12" spans="1:8" ht="12.75" thickTop="1">
      <c r="A12" s="23" t="s">
        <v>95</v>
      </c>
      <c r="B12" s="45">
        <v>510</v>
      </c>
      <c r="C12" s="57" t="s">
        <v>249</v>
      </c>
      <c r="D12" s="34" t="s">
        <v>20</v>
      </c>
      <c r="E12" s="4" t="s">
        <v>25</v>
      </c>
      <c r="G12" s="32"/>
      <c r="H12" s="48" t="s">
        <v>29</v>
      </c>
    </row>
    <row r="13" spans="1:7" ht="12">
      <c r="A13" s="24" t="s">
        <v>18</v>
      </c>
      <c r="B13" s="47">
        <f>C4*B11+D4*B12</f>
        <v>2607</v>
      </c>
      <c r="C13" s="57" t="s">
        <v>58</v>
      </c>
      <c r="D13" s="34"/>
      <c r="E13" s="4" t="s">
        <v>26</v>
      </c>
      <c r="G13" s="32"/>
    </row>
    <row r="14" spans="4:8" ht="12">
      <c r="D14" s="34"/>
      <c r="E14" s="4" t="s">
        <v>27</v>
      </c>
      <c r="G14" s="32"/>
      <c r="H14" t="s">
        <v>28</v>
      </c>
    </row>
    <row r="15" spans="4:7" ht="12">
      <c r="D15" s="14"/>
      <c r="E15" s="6" t="s">
        <v>23</v>
      </c>
      <c r="F15" s="6"/>
      <c r="G15" s="33"/>
    </row>
  </sheetData>
  <mergeCells count="4">
    <mergeCell ref="A6:B6"/>
    <mergeCell ref="A7:B7"/>
    <mergeCell ref="A8:B8"/>
    <mergeCell ref="E11:G1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7">
      <selection activeCell="B27" sqref="B27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26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4.7109375" style="0" bestFit="1" customWidth="1"/>
    <col min="8" max="8" width="10.140625" style="0" bestFit="1" customWidth="1"/>
    <col min="9" max="16384" width="8.8515625" style="0" customWidth="1"/>
  </cols>
  <sheetData>
    <row r="1" ht="12">
      <c r="A1" s="1" t="s">
        <v>327</v>
      </c>
    </row>
    <row r="2" ht="12">
      <c r="A2" s="1"/>
    </row>
    <row r="3" ht="12">
      <c r="A3" s="1"/>
    </row>
    <row r="6" ht="12.75" thickBot="1">
      <c r="A6" t="s">
        <v>175</v>
      </c>
    </row>
    <row r="7" spans="2:8" ht="12">
      <c r="B7" s="26"/>
      <c r="C7" s="26"/>
      <c r="D7" s="26" t="s">
        <v>164</v>
      </c>
      <c r="E7" s="26" t="s">
        <v>165</v>
      </c>
      <c r="F7" s="26" t="s">
        <v>189</v>
      </c>
      <c r="G7" s="26" t="s">
        <v>191</v>
      </c>
      <c r="H7" s="26" t="s">
        <v>191</v>
      </c>
    </row>
    <row r="8" spans="2:8" ht="12.75" thickBot="1">
      <c r="B8" s="27" t="s">
        <v>166</v>
      </c>
      <c r="C8" s="27" t="s">
        <v>167</v>
      </c>
      <c r="D8" s="27" t="s">
        <v>168</v>
      </c>
      <c r="E8" s="27" t="s">
        <v>188</v>
      </c>
      <c r="F8" s="27" t="s">
        <v>190</v>
      </c>
      <c r="G8" s="27" t="s">
        <v>192</v>
      </c>
      <c r="H8" s="27" t="s">
        <v>193</v>
      </c>
    </row>
    <row r="9" spans="2:8" ht="12">
      <c r="B9" s="20" t="s">
        <v>170</v>
      </c>
      <c r="C9" s="28" t="s">
        <v>94</v>
      </c>
      <c r="D9" s="49">
        <v>456</v>
      </c>
      <c r="E9" s="49">
        <v>0</v>
      </c>
      <c r="F9" s="28">
        <v>2.250000000003638</v>
      </c>
      <c r="G9" s="50">
        <v>0.6562500000036727</v>
      </c>
      <c r="H9" s="28">
        <v>2.250000000003638</v>
      </c>
    </row>
    <row r="10" spans="2:8" ht="12.75" thickBot="1">
      <c r="B10" s="21" t="s">
        <v>30</v>
      </c>
      <c r="C10" s="30" t="s">
        <v>95</v>
      </c>
      <c r="D10" s="51">
        <v>510</v>
      </c>
      <c r="E10" s="51">
        <v>0</v>
      </c>
      <c r="F10" s="30">
        <v>3.10000000000204</v>
      </c>
      <c r="G10" s="95">
        <v>1E+30</v>
      </c>
      <c r="H10" s="30">
        <v>0.7000000000026173</v>
      </c>
    </row>
    <row r="11" ht="12.75">
      <c r="G11" s="96" t="s">
        <v>230</v>
      </c>
    </row>
    <row r="12" ht="12.75" thickBot="1">
      <c r="A12" t="s">
        <v>171</v>
      </c>
    </row>
    <row r="13" spans="2:8" ht="12">
      <c r="B13" s="26"/>
      <c r="C13" s="26"/>
      <c r="D13" s="26" t="s">
        <v>164</v>
      </c>
      <c r="E13" s="97" t="s">
        <v>194</v>
      </c>
      <c r="F13" s="26" t="s">
        <v>226</v>
      </c>
      <c r="G13" s="26" t="s">
        <v>191</v>
      </c>
      <c r="H13" s="26" t="s">
        <v>191</v>
      </c>
    </row>
    <row r="14" spans="2:8" ht="12.75" thickBot="1">
      <c r="B14" s="27" t="s">
        <v>166</v>
      </c>
      <c r="C14" s="27" t="s">
        <v>167</v>
      </c>
      <c r="D14" s="27" t="s">
        <v>168</v>
      </c>
      <c r="E14" s="98" t="s">
        <v>195</v>
      </c>
      <c r="F14" s="27" t="s">
        <v>54</v>
      </c>
      <c r="G14" s="27" t="s">
        <v>192</v>
      </c>
      <c r="H14" s="27" t="s">
        <v>193</v>
      </c>
    </row>
    <row r="15" spans="2:8" ht="12">
      <c r="B15" s="20" t="s">
        <v>173</v>
      </c>
      <c r="C15" s="28" t="s">
        <v>31</v>
      </c>
      <c r="D15" s="29">
        <v>3000</v>
      </c>
      <c r="E15" s="99">
        <v>0.75</v>
      </c>
      <c r="F15" s="28">
        <v>3000</v>
      </c>
      <c r="G15" s="28">
        <v>237.00000000031537</v>
      </c>
      <c r="H15" s="28">
        <v>1368.0000000022117</v>
      </c>
    </row>
    <row r="16" spans="2:8" ht="12">
      <c r="B16" s="20" t="s">
        <v>172</v>
      </c>
      <c r="C16" s="28" t="s">
        <v>32</v>
      </c>
      <c r="D16" s="29">
        <v>6105</v>
      </c>
      <c r="E16" s="99">
        <v>0</v>
      </c>
      <c r="F16" s="28">
        <v>6500</v>
      </c>
      <c r="G16" s="94">
        <v>1E+30</v>
      </c>
      <c r="H16" s="28">
        <v>395</v>
      </c>
    </row>
    <row r="17" spans="2:8" ht="12.75" thickBot="1">
      <c r="B17" s="21" t="s">
        <v>33</v>
      </c>
      <c r="C17" s="30" t="s">
        <v>126</v>
      </c>
      <c r="D17" s="31">
        <v>510</v>
      </c>
      <c r="E17" s="100">
        <v>0.700000000002786</v>
      </c>
      <c r="F17" s="30">
        <v>510</v>
      </c>
      <c r="G17" s="52">
        <v>182.3076923074242</v>
      </c>
      <c r="H17" s="30">
        <v>509.9999999998771</v>
      </c>
    </row>
    <row r="18" ht="12.75">
      <c r="G18" s="96" t="s">
        <v>230</v>
      </c>
    </row>
    <row r="19" spans="1:6" ht="12">
      <c r="A19" s="39"/>
      <c r="B19" s="39"/>
      <c r="C19" s="39"/>
      <c r="D19" s="39"/>
      <c r="E19" s="39"/>
      <c r="F19" s="39"/>
    </row>
    <row r="20" spans="1:6" ht="12">
      <c r="A20" s="39" t="s">
        <v>295</v>
      </c>
      <c r="B20" s="39" t="s">
        <v>296</v>
      </c>
      <c r="C20" s="39"/>
      <c r="D20" s="39"/>
      <c r="E20" s="39"/>
      <c r="F20" s="39"/>
    </row>
    <row r="21" spans="1:6" ht="12">
      <c r="A21" s="39"/>
      <c r="B21" s="39" t="s">
        <v>291</v>
      </c>
      <c r="C21" s="39"/>
      <c r="D21" s="39"/>
      <c r="E21" s="39"/>
      <c r="F21" s="39"/>
    </row>
    <row r="22" spans="1:6" ht="12">
      <c r="A22" s="39"/>
      <c r="B22" s="39" t="s">
        <v>292</v>
      </c>
      <c r="C22" s="39"/>
      <c r="D22" s="39"/>
      <c r="E22" s="39"/>
      <c r="F22" s="39"/>
    </row>
    <row r="23" spans="1:6" ht="12">
      <c r="A23" s="39"/>
      <c r="B23" s="39" t="s">
        <v>293</v>
      </c>
      <c r="C23" s="39"/>
      <c r="D23" s="39"/>
      <c r="E23" s="39"/>
      <c r="F23" s="39"/>
    </row>
    <row r="24" spans="1:6" ht="12">
      <c r="A24" s="39"/>
      <c r="B24" s="39" t="s">
        <v>294</v>
      </c>
      <c r="C24" s="39"/>
      <c r="D24" s="39"/>
      <c r="E24" s="39"/>
      <c r="F24" s="39"/>
    </row>
    <row r="25" spans="1:6" ht="12">
      <c r="A25" s="39"/>
      <c r="B25" s="39" t="s">
        <v>117</v>
      </c>
      <c r="C25" s="39"/>
      <c r="D25" s="39"/>
      <c r="E25" s="39"/>
      <c r="F25" s="39"/>
    </row>
    <row r="26" spans="1:6" ht="12">
      <c r="A26" s="39"/>
      <c r="B26" s="39"/>
      <c r="C26" s="39"/>
      <c r="D26" s="39"/>
      <c r="E26" s="39"/>
      <c r="F26" s="39"/>
    </row>
    <row r="27" spans="1:6" ht="12.75">
      <c r="A27" s="39" t="s">
        <v>147</v>
      </c>
      <c r="B27" s="39" t="s">
        <v>0</v>
      </c>
      <c r="C27" s="39"/>
      <c r="D27" s="39"/>
      <c r="E27" s="39"/>
      <c r="F27" s="39"/>
    </row>
    <row r="28" spans="1:6" ht="12">
      <c r="A28" s="39"/>
      <c r="B28" s="39" t="s">
        <v>148</v>
      </c>
      <c r="C28" s="39"/>
      <c r="D28" s="39"/>
      <c r="E28" s="39"/>
      <c r="F28" s="39"/>
    </row>
    <row r="29" spans="1:6" ht="12">
      <c r="A29" s="39"/>
      <c r="B29" s="39" t="s">
        <v>149</v>
      </c>
      <c r="C29" s="39"/>
      <c r="D29" s="39"/>
      <c r="E29" s="39"/>
      <c r="F29" s="39"/>
    </row>
    <row r="30" spans="1:6" ht="12">
      <c r="A30" s="39"/>
      <c r="B30" s="39" t="s">
        <v>297</v>
      </c>
      <c r="C30" s="39"/>
      <c r="D30" s="39"/>
      <c r="E30" s="39"/>
      <c r="F30" s="39"/>
    </row>
    <row r="31" spans="1:6" ht="12">
      <c r="A31" s="39"/>
      <c r="B31" s="39" t="s">
        <v>124</v>
      </c>
      <c r="C31" s="39"/>
      <c r="D31" s="39"/>
      <c r="E31" s="39"/>
      <c r="F31" s="39"/>
    </row>
    <row r="32" spans="1:6" ht="12">
      <c r="A32" s="39"/>
      <c r="B32" s="39" t="s">
        <v>125</v>
      </c>
      <c r="C32" s="39"/>
      <c r="D32" s="39"/>
      <c r="E32" s="39"/>
      <c r="F32" s="39"/>
    </row>
    <row r="33" spans="1:6" ht="12">
      <c r="A33" s="39"/>
      <c r="B33" s="39" t="s">
        <v>313</v>
      </c>
      <c r="C33" s="39"/>
      <c r="D33" s="39"/>
      <c r="E33" s="39"/>
      <c r="F33" s="39"/>
    </row>
    <row r="34" spans="1:6" ht="12">
      <c r="A34" s="39"/>
      <c r="B34" s="39" t="s">
        <v>146</v>
      </c>
      <c r="C34" s="39"/>
      <c r="D34" s="39"/>
      <c r="E34" s="39"/>
      <c r="F34" s="39"/>
    </row>
    <row r="35" spans="1:6" ht="12">
      <c r="A35" s="39"/>
      <c r="B35" s="39" t="s">
        <v>118</v>
      </c>
      <c r="C35" s="39"/>
      <c r="D35" s="39"/>
      <c r="E35" s="39"/>
      <c r="F35" s="39"/>
    </row>
    <row r="36" spans="1:6" ht="12">
      <c r="A36" s="39"/>
      <c r="C36" s="39"/>
      <c r="D36" s="39"/>
      <c r="E36" s="39"/>
      <c r="F36" s="39"/>
    </row>
    <row r="37" spans="1:6" ht="12">
      <c r="A37" s="39"/>
      <c r="C37" s="39"/>
      <c r="D37" s="39"/>
      <c r="E37" s="39"/>
      <c r="F37" s="39"/>
    </row>
    <row r="38" spans="1:6" ht="12">
      <c r="A38" s="39"/>
      <c r="C38" s="39"/>
      <c r="D38" s="39"/>
      <c r="E38" s="39"/>
      <c r="F38" s="39"/>
    </row>
    <row r="39" spans="1:6" ht="12">
      <c r="A39" s="39"/>
      <c r="C39" s="39"/>
      <c r="D39" s="39"/>
      <c r="E39" s="39"/>
      <c r="F39" s="39"/>
    </row>
    <row r="40" spans="1:6" ht="12">
      <c r="A40" s="39"/>
      <c r="C40" s="39"/>
      <c r="D40" s="39"/>
      <c r="E40" s="39"/>
      <c r="F40" s="39"/>
    </row>
    <row r="41" spans="1:6" ht="12">
      <c r="A41" s="39"/>
      <c r="C41" s="39"/>
      <c r="D41" s="39"/>
      <c r="E41" s="39"/>
      <c r="F41" s="39"/>
    </row>
    <row r="42" spans="1:6" ht="12">
      <c r="A42" s="39"/>
      <c r="C42" s="39"/>
      <c r="D42" s="39"/>
      <c r="E42" s="39"/>
      <c r="F42" s="39"/>
    </row>
    <row r="43" spans="1:6" ht="12">
      <c r="A43" s="39"/>
      <c r="B43" s="39"/>
      <c r="C43" s="39"/>
      <c r="D43" s="39"/>
      <c r="E43" s="39"/>
      <c r="F43" s="39"/>
    </row>
    <row r="44" spans="1:6" ht="12">
      <c r="A44" s="39"/>
      <c r="B44" s="39"/>
      <c r="C44" s="39"/>
      <c r="D44" s="39"/>
      <c r="E44" s="39"/>
      <c r="F44" s="39"/>
    </row>
    <row r="45" spans="1:6" ht="12">
      <c r="A45" s="39"/>
      <c r="B45" s="39"/>
      <c r="C45" s="39"/>
      <c r="D45" s="39"/>
      <c r="E45" s="39"/>
      <c r="F45" s="39"/>
    </row>
    <row r="46" spans="1:6" ht="12">
      <c r="A46" s="39"/>
      <c r="B46" s="39"/>
      <c r="C46" s="39"/>
      <c r="D46" s="39"/>
      <c r="E46" s="39"/>
      <c r="F46" s="39"/>
    </row>
    <row r="47" spans="1:6" ht="12">
      <c r="A47" s="39"/>
      <c r="B47" s="39"/>
      <c r="C47" s="39"/>
      <c r="D47" s="39"/>
      <c r="E47" s="39"/>
      <c r="F47" s="39"/>
    </row>
    <row r="48" spans="1:6" ht="12">
      <c r="A48" s="39"/>
      <c r="B48" s="39"/>
      <c r="C48" s="39"/>
      <c r="D48" s="39"/>
      <c r="E48" s="39"/>
      <c r="F48" s="39"/>
    </row>
    <row r="49" spans="1:6" ht="12">
      <c r="A49" s="39"/>
      <c r="B49" s="39"/>
      <c r="C49" s="39"/>
      <c r="D49" s="39"/>
      <c r="E49" s="39"/>
      <c r="F49" s="39"/>
    </row>
    <row r="50" spans="1:6" ht="12">
      <c r="A50" s="39"/>
      <c r="B50" s="39"/>
      <c r="C50" s="39"/>
      <c r="D50" s="39"/>
      <c r="E50" s="39"/>
      <c r="F50" s="39"/>
    </row>
    <row r="51" spans="1:6" ht="12">
      <c r="A51" s="39"/>
      <c r="B51" s="39"/>
      <c r="C51" s="39"/>
      <c r="D51" s="39"/>
      <c r="E51" s="39"/>
      <c r="F51" s="39"/>
    </row>
    <row r="52" spans="1:6" ht="12">
      <c r="A52" s="39"/>
      <c r="B52" s="39"/>
      <c r="C52" s="39"/>
      <c r="D52" s="39"/>
      <c r="E52" s="39"/>
      <c r="F52" s="39"/>
    </row>
    <row r="53" spans="1:6" ht="12">
      <c r="A53" s="39"/>
      <c r="B53" s="39"/>
      <c r="C53" s="39"/>
      <c r="D53" s="39"/>
      <c r="E53" s="39"/>
      <c r="F53" s="39"/>
    </row>
    <row r="54" spans="1:6" ht="12">
      <c r="A54" s="39"/>
      <c r="B54" s="39"/>
      <c r="C54" s="39"/>
      <c r="D54" s="39"/>
      <c r="E54" s="39"/>
      <c r="F54" s="39"/>
    </row>
    <row r="55" spans="1:6" ht="12">
      <c r="A55" s="39"/>
      <c r="B55" s="39"/>
      <c r="C55" s="39"/>
      <c r="D55" s="39"/>
      <c r="E55" s="39"/>
      <c r="F55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9" sqref="E9"/>
    </sheetView>
  </sheetViews>
  <sheetFormatPr defaultColWidth="11.421875" defaultRowHeight="12.75"/>
  <cols>
    <col min="1" max="4" width="8.8515625" style="0" customWidth="1"/>
    <col min="5" max="5" width="3.421875" style="0" customWidth="1"/>
    <col min="6" max="6" width="11.00390625" style="0" customWidth="1"/>
    <col min="7" max="16384" width="8.8515625" style="0" customWidth="1"/>
  </cols>
  <sheetData>
    <row r="1" ht="12">
      <c r="A1" s="1" t="s">
        <v>158</v>
      </c>
    </row>
    <row r="2" ht="12.75" thickBot="1"/>
    <row r="3" spans="1:8" ht="12.75" thickBot="1">
      <c r="A3" s="2" t="s">
        <v>328</v>
      </c>
      <c r="B3" s="3"/>
      <c r="C3" s="11" t="s">
        <v>248</v>
      </c>
      <c r="D3" s="11" t="s">
        <v>249</v>
      </c>
      <c r="F3" s="4"/>
      <c r="G3" s="85" t="s">
        <v>76</v>
      </c>
      <c r="H3" s="4"/>
    </row>
    <row r="4" spans="1:8" ht="12">
      <c r="A4" s="5" t="s">
        <v>329</v>
      </c>
      <c r="B4" s="6"/>
      <c r="C4" s="10">
        <v>6000</v>
      </c>
      <c r="D4" s="10">
        <v>7000</v>
      </c>
      <c r="F4" s="4"/>
      <c r="G4" s="4"/>
      <c r="H4" s="4" t="s">
        <v>295</v>
      </c>
    </row>
    <row r="5" spans="1:8" ht="12">
      <c r="A5" s="7" t="s">
        <v>330</v>
      </c>
      <c r="B5" s="8"/>
      <c r="C5" s="14"/>
      <c r="D5" s="6"/>
      <c r="F5" s="12" t="s">
        <v>331</v>
      </c>
      <c r="G5" s="9" t="s">
        <v>180</v>
      </c>
      <c r="H5" s="13" t="s">
        <v>332</v>
      </c>
    </row>
    <row r="6" spans="1:8" ht="12">
      <c r="A6" s="126" t="s">
        <v>152</v>
      </c>
      <c r="B6" s="127"/>
      <c r="C6" s="11">
        <v>6</v>
      </c>
      <c r="D6" s="11">
        <v>2</v>
      </c>
      <c r="E6" s="64" t="s">
        <v>34</v>
      </c>
      <c r="F6" s="41">
        <v>12</v>
      </c>
      <c r="G6" s="43">
        <f>C6*B11+D6*B12</f>
        <v>24</v>
      </c>
      <c r="H6" s="11">
        <f>G6-F6</f>
        <v>12</v>
      </c>
    </row>
    <row r="7" spans="1:8" ht="12">
      <c r="A7" s="122" t="s">
        <v>153</v>
      </c>
      <c r="B7" s="123"/>
      <c r="C7" s="10">
        <v>2</v>
      </c>
      <c r="D7" s="10">
        <v>2</v>
      </c>
      <c r="E7" s="64" t="s">
        <v>34</v>
      </c>
      <c r="F7" s="103">
        <v>8</v>
      </c>
      <c r="G7" s="19">
        <f>C7*B11+D7*B12</f>
        <v>8</v>
      </c>
      <c r="H7" s="10">
        <f>G7-F7</f>
        <v>0</v>
      </c>
    </row>
    <row r="8" spans="1:8" ht="12">
      <c r="A8" s="126" t="s">
        <v>154</v>
      </c>
      <c r="B8" s="127"/>
      <c r="C8" s="43">
        <v>4</v>
      </c>
      <c r="D8" s="11">
        <v>10</v>
      </c>
      <c r="E8" s="64" t="s">
        <v>34</v>
      </c>
      <c r="F8" s="43">
        <v>5</v>
      </c>
      <c r="G8" s="11">
        <f>C8*B11+D8*B12</f>
        <v>16</v>
      </c>
      <c r="H8" s="41">
        <f>G8-F8</f>
        <v>11</v>
      </c>
    </row>
    <row r="9" spans="1:7" ht="12">
      <c r="A9" s="4"/>
      <c r="B9" s="4"/>
      <c r="C9" s="17"/>
      <c r="D9" s="17"/>
      <c r="E9" s="17"/>
      <c r="F9" s="4"/>
      <c r="G9" s="4"/>
    </row>
    <row r="10" spans="1:7" ht="12">
      <c r="A10" s="15" t="s">
        <v>182</v>
      </c>
      <c r="B10" s="4"/>
      <c r="C10" s="4"/>
      <c r="D10" s="4"/>
      <c r="E10" s="4"/>
      <c r="F10" s="4"/>
      <c r="G10" s="4"/>
    </row>
    <row r="11" spans="1:8" ht="12.75" thickBot="1">
      <c r="A11" s="22" t="s">
        <v>155</v>
      </c>
      <c r="B11" s="11">
        <v>4</v>
      </c>
      <c r="C11" s="59" t="s">
        <v>248</v>
      </c>
      <c r="E11" s="35" t="s">
        <v>159</v>
      </c>
      <c r="F11" s="36" t="s">
        <v>160</v>
      </c>
      <c r="G11" s="37"/>
      <c r="H11" s="4"/>
    </row>
    <row r="12" spans="1:7" ht="12.75" thickTop="1">
      <c r="A12" s="23" t="s">
        <v>156</v>
      </c>
      <c r="B12" s="11">
        <v>0</v>
      </c>
      <c r="C12" s="57" t="s">
        <v>249</v>
      </c>
      <c r="E12" s="34" t="s">
        <v>60</v>
      </c>
      <c r="F12" s="4" t="s">
        <v>161</v>
      </c>
      <c r="G12" s="32"/>
    </row>
    <row r="13" spans="1:7" ht="12">
      <c r="A13" s="24" t="s">
        <v>157</v>
      </c>
      <c r="B13" s="53">
        <f>C4*B11+D4*B12</f>
        <v>24000</v>
      </c>
      <c r="C13" s="57" t="s">
        <v>58</v>
      </c>
      <c r="E13" s="34"/>
      <c r="F13" s="4" t="s">
        <v>162</v>
      </c>
      <c r="G13" s="32"/>
    </row>
    <row r="14" spans="5:8" ht="12">
      <c r="E14" s="34"/>
      <c r="F14" s="4" t="s">
        <v>163</v>
      </c>
      <c r="G14" s="32"/>
      <c r="H14" t="s">
        <v>29</v>
      </c>
    </row>
    <row r="15" spans="5:7" ht="12">
      <c r="E15" s="14"/>
      <c r="F15" s="6" t="s">
        <v>23</v>
      </c>
      <c r="G15" s="33"/>
    </row>
    <row r="44" spans="3:4" s="57" customFormat="1" ht="12">
      <c r="C44" s="56"/>
      <c r="D44" s="56"/>
    </row>
    <row r="45" spans="3:4" ht="12">
      <c r="C45" s="39"/>
      <c r="D45" s="39"/>
    </row>
    <row r="46" spans="3:4" ht="12">
      <c r="C46" s="39"/>
      <c r="D46" s="39"/>
    </row>
    <row r="47" spans="3:4" ht="12">
      <c r="C47" s="39"/>
      <c r="D47" s="39"/>
    </row>
    <row r="48" spans="3:4" ht="12">
      <c r="C48" s="39"/>
      <c r="D48" s="39"/>
    </row>
    <row r="49" spans="1:4" ht="12">
      <c r="A49" s="54"/>
      <c r="C49" s="39"/>
      <c r="D49" s="39"/>
    </row>
    <row r="50" spans="1:4" ht="12">
      <c r="A50" s="54"/>
      <c r="C50" s="39"/>
      <c r="D50" s="39"/>
    </row>
    <row r="51" spans="1:4" ht="12">
      <c r="A51" s="54"/>
      <c r="C51" s="39"/>
      <c r="D51" s="39"/>
    </row>
    <row r="52" spans="1:4" ht="12">
      <c r="A52" s="54"/>
      <c r="C52" s="39"/>
      <c r="D52" s="39"/>
    </row>
    <row r="53" spans="1:4" ht="12">
      <c r="A53" s="54"/>
      <c r="C53" s="39"/>
      <c r="D53" s="39"/>
    </row>
    <row r="54" spans="1:4" ht="12">
      <c r="A54" s="54"/>
      <c r="C54" s="39"/>
      <c r="D54" s="39"/>
    </row>
    <row r="55" spans="1:4" ht="12">
      <c r="A55" s="54"/>
      <c r="C55" s="39"/>
      <c r="D55" s="39"/>
    </row>
    <row r="56" spans="1:4" ht="12">
      <c r="A56" s="54"/>
      <c r="C56" s="39"/>
      <c r="D56" s="39"/>
    </row>
    <row r="57" spans="1:4" ht="12">
      <c r="A57" s="54"/>
      <c r="C57" s="39"/>
      <c r="D57" s="39"/>
    </row>
    <row r="58" spans="1:4" ht="12">
      <c r="A58" s="39"/>
      <c r="B58" s="39"/>
      <c r="C58" s="39"/>
      <c r="D58" s="39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Tristan Hubsch</cp:lastModifiedBy>
  <cp:lastPrinted>1997-02-24T13:51:23Z</cp:lastPrinted>
  <dcterms:created xsi:type="dcterms:W3CDTF">1997-02-24T13:55:22Z</dcterms:created>
  <dcterms:modified xsi:type="dcterms:W3CDTF">2006-02-23T01:24:17Z</dcterms:modified>
  <cp:category/>
  <cp:version/>
  <cp:contentType/>
  <cp:contentStatus/>
</cp:coreProperties>
</file>