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76" windowWidth="18060" windowHeight="13680" tabRatio="795" activeTab="7"/>
  </bookViews>
  <sheets>
    <sheet name="1" sheetId="1" r:id="rId1"/>
    <sheet name="3" sheetId="2" r:id="rId2"/>
    <sheet name="5" sheetId="3" r:id="rId3"/>
    <sheet name="7" sheetId="4" r:id="rId4"/>
    <sheet name="9 (int)" sheetId="5" r:id="rId5"/>
    <sheet name="9 (bin)" sheetId="6" r:id="rId6"/>
    <sheet name="11" sheetId="7" r:id="rId7"/>
    <sheet name="13" sheetId="8" r:id="rId8"/>
    <sheet name="15" sheetId="9" r:id="rId9"/>
    <sheet name="17" sheetId="10" r:id="rId10"/>
    <sheet name="19" sheetId="11" r:id="rId11"/>
  </sheets>
  <definedNames>
    <definedName name="anscount" hidden="1">1</definedName>
    <definedName name="solver_adj" localSheetId="0" hidden="1">'1'!$B$9:$B$10</definedName>
    <definedName name="solver_adj" localSheetId="6" hidden="1">'11'!$B$11:$B$12</definedName>
    <definedName name="solver_adj" localSheetId="7" hidden="1">'13'!$B$11:$B$13</definedName>
    <definedName name="solver_adj" localSheetId="8" hidden="1">'15'!$C$5:$C$10</definedName>
    <definedName name="solver_adj" localSheetId="9" hidden="1">'17'!$C$12:$C$14</definedName>
    <definedName name="solver_adj" localSheetId="10" hidden="1">'19'!$C$14:$C$16</definedName>
    <definedName name="solver_adj" localSheetId="1" hidden="1">'3'!$B$24:$B$25</definedName>
    <definedName name="solver_adj" localSheetId="2" hidden="1">'5'!$B$10:$B$11</definedName>
    <definedName name="solver_adj" localSheetId="3" hidden="1">'7'!$B$24:$B$25</definedName>
    <definedName name="solver_adj" localSheetId="5" hidden="1">'9 (bin)'!$B$9:$B$11</definedName>
    <definedName name="solver_adj" localSheetId="4" hidden="1">'9 (int)'!$B$9:$B$11</definedName>
    <definedName name="solver_cvg" localSheetId="0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4" hidden="1">0.0001</definedName>
    <definedName name="solver_drv" localSheetId="0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4" hidden="1">1</definedName>
    <definedName name="solver_est" localSheetId="0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4" hidden="1">1</definedName>
    <definedName name="solver_itr" localSheetId="0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1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5" hidden="1">100</definedName>
    <definedName name="solver_itr" localSheetId="4" hidden="1">100</definedName>
    <definedName name="solver_lhs1" localSheetId="0" hidden="1">'1'!$B$9:$B$10</definedName>
    <definedName name="solver_lhs1" localSheetId="6" hidden="1">'11'!$B$11:$B$12</definedName>
    <definedName name="solver_lhs1" localSheetId="7" hidden="1">'13'!$B$11:$B$13</definedName>
    <definedName name="solver_lhs1" localSheetId="8" hidden="1">'15'!$C$5:$C$10</definedName>
    <definedName name="solver_lhs1" localSheetId="9" hidden="1">'17'!$C$12:$C$14</definedName>
    <definedName name="solver_lhs1" localSheetId="10" hidden="1">'19'!$F$9:$F$11</definedName>
    <definedName name="solver_lhs1" localSheetId="1" hidden="1">'3'!$E$20</definedName>
    <definedName name="solver_lhs1" localSheetId="2" hidden="1">'5'!$B$10:$B$11</definedName>
    <definedName name="solver_lhs1" localSheetId="3" hidden="1">'7'!$B$24:$B$25</definedName>
    <definedName name="solver_lhs1" localSheetId="5" hidden="1">'9 (bin)'!$F$6</definedName>
    <definedName name="solver_lhs1" localSheetId="4" hidden="1">'9 (int)'!$B$9:$B$10</definedName>
    <definedName name="solver_lhs2" localSheetId="0" hidden="1">'1'!$E$6</definedName>
    <definedName name="solver_lhs2" localSheetId="6" hidden="1">'11'!$B$11:$B$12</definedName>
    <definedName name="solver_lhs2" localSheetId="7" hidden="1">'13'!$B$13</definedName>
    <definedName name="solver_lhs2" localSheetId="8" hidden="1">'15'!$F$5:$F$10</definedName>
    <definedName name="solver_lhs2" localSheetId="9" hidden="1">'17'!$F$7:$F$9</definedName>
    <definedName name="solver_lhs2" localSheetId="10" hidden="1">'19'!$F$7</definedName>
    <definedName name="solver_lhs2" localSheetId="1" hidden="1">'3'!$B$24:$B$25</definedName>
    <definedName name="solver_lhs2" localSheetId="2" hidden="1">'5'!$B$10:$B$11</definedName>
    <definedName name="solver_lhs2" localSheetId="3" hidden="1">'7'!$E$20:$E$21</definedName>
    <definedName name="solver_lhs2" localSheetId="5" hidden="1">'9 (bin)'!$B$9:$B$11</definedName>
    <definedName name="solver_lhs2" localSheetId="4" hidden="1">'9 (int)'!$F$6</definedName>
    <definedName name="solver_lhs3" localSheetId="0" hidden="1">'1'!$B$9:$B$10</definedName>
    <definedName name="solver_lhs3" localSheetId="6" hidden="1">'11'!$E$8</definedName>
    <definedName name="solver_lhs3" localSheetId="7" hidden="1">'13'!$F$6:$F$8</definedName>
    <definedName name="solver_lhs3" localSheetId="10" hidden="1">'19'!$F$8</definedName>
    <definedName name="solver_lhs3" localSheetId="1" hidden="1">'3'!$E$21</definedName>
    <definedName name="solver_lhs3" localSheetId="2" hidden="1">'5'!$E$6:$E$7</definedName>
    <definedName name="solver_lhs3" localSheetId="3" hidden="1">'7'!$E$6:$E$7</definedName>
    <definedName name="solver_lhs3" localSheetId="5" hidden="1">'9 (bin)'!$B$9:$B$11</definedName>
    <definedName name="solver_lhs3" localSheetId="4" hidden="1">'9 (int)'!$B$9:$B$11</definedName>
    <definedName name="solver_lhs4" localSheetId="0" hidden="1">'1'!$B$9:$B$10</definedName>
    <definedName name="solver_lhs4" localSheetId="6" hidden="1">'11'!$E$6</definedName>
    <definedName name="solver_lhs4" localSheetId="7" hidden="1">'13'!$B$11:$B$13</definedName>
    <definedName name="solver_lhs4" localSheetId="10" hidden="1">'19'!$C$14:$C$16</definedName>
    <definedName name="solver_lhs4" localSheetId="1" hidden="1">'3'!$B$10:$B$11</definedName>
    <definedName name="solver_lhs4" localSheetId="2" hidden="1">'5'!$B$10:$B$11</definedName>
    <definedName name="solver_lhs4" localSheetId="3" hidden="1">'7'!$B$10:$B$11</definedName>
    <definedName name="solver_lhs4" localSheetId="5" hidden="1">'9 (bin)'!$B$9:$B$11</definedName>
    <definedName name="solver_lhs4" localSheetId="4" hidden="1">'9 (int)'!$B$9:$B$11</definedName>
    <definedName name="solver_lhs5" localSheetId="6" hidden="1">'11'!$E$7</definedName>
    <definedName name="solver_lin" localSheetId="0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lin" localSheetId="1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5" hidden="1">1</definedName>
    <definedName name="solver_lin" localSheetId="4" hidden="1">1</definedName>
    <definedName name="solver_neg" localSheetId="0" hidden="1">2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5" hidden="1">2</definedName>
    <definedName name="solver_neg" localSheetId="4" hidden="1">2</definedName>
    <definedName name="solver_num" localSheetId="0" hidden="1">3</definedName>
    <definedName name="solver_num" localSheetId="6" hidden="1">5</definedName>
    <definedName name="solver_num" localSheetId="7" hidden="1">4</definedName>
    <definedName name="solver_num" localSheetId="8" hidden="1">2</definedName>
    <definedName name="solver_num" localSheetId="9" hidden="1">2</definedName>
    <definedName name="solver_num" localSheetId="10" hidden="1">4</definedName>
    <definedName name="solver_num" localSheetId="1" hidden="1">3</definedName>
    <definedName name="solver_num" localSheetId="2" hidden="1">3</definedName>
    <definedName name="solver_num" localSheetId="3" hidden="1">2</definedName>
    <definedName name="solver_num" localSheetId="5" hidden="1">2</definedName>
    <definedName name="solver_num" localSheetId="4" hidden="1">4</definedName>
    <definedName name="solver_nwt" localSheetId="0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4" hidden="1">1</definedName>
    <definedName name="solver_opt" localSheetId="0" hidden="1">'1'!$B$11</definedName>
    <definedName name="solver_opt" localSheetId="6" hidden="1">'11'!$B$13</definedName>
    <definedName name="solver_opt" localSheetId="7" hidden="1">'13'!$B$14</definedName>
    <definedName name="solver_opt" localSheetId="8" hidden="1">'15'!$C$11</definedName>
    <definedName name="solver_opt" localSheetId="9" hidden="1">'17'!$C$15</definedName>
    <definedName name="solver_opt" localSheetId="10" hidden="1">'19'!$C$17</definedName>
    <definedName name="solver_opt" localSheetId="1" hidden="1">'3'!$B$26</definedName>
    <definedName name="solver_opt" localSheetId="2" hidden="1">'5'!$B$12</definedName>
    <definedName name="solver_opt" localSheetId="3" hidden="1">'7'!$B$26</definedName>
    <definedName name="solver_opt" localSheetId="5" hidden="1">'9 (bin)'!$B$12</definedName>
    <definedName name="solver_opt" localSheetId="4" hidden="1">'9 (int)'!$B$12</definedName>
    <definedName name="solver_pre" localSheetId="0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4" hidden="1">0.000001</definedName>
    <definedName name="solver_rel1" localSheetId="0" hidden="1">3</definedName>
    <definedName name="solver_rel1" localSheetId="6" hidden="1">3</definedName>
    <definedName name="solver_rel1" localSheetId="7" hidden="1">4</definedName>
    <definedName name="solver_rel1" localSheetId="8" hidden="1">4</definedName>
    <definedName name="solver_rel1" localSheetId="9" hidden="1">4</definedName>
    <definedName name="solver_rel1" localSheetId="10" hidden="1">3</definedName>
    <definedName name="solver_rel1" localSheetId="1" hidden="1">1</definedName>
    <definedName name="solver_rel1" localSheetId="2" hidden="1">3</definedName>
    <definedName name="solver_rel1" localSheetId="3" hidden="1">3</definedName>
    <definedName name="solver_rel1" localSheetId="5" hidden="1">1</definedName>
    <definedName name="solver_rel1" localSheetId="4" hidden="1">3</definedName>
    <definedName name="solver_rel2" localSheetId="0" hidden="1">1</definedName>
    <definedName name="solver_rel2" localSheetId="6" hidden="1">4</definedName>
    <definedName name="solver_rel2" localSheetId="7" hidden="1">1</definedName>
    <definedName name="solver_rel2" localSheetId="8" hidden="1">3</definedName>
    <definedName name="solver_rel2" localSheetId="9" hidden="1">3</definedName>
    <definedName name="solver_rel2" localSheetId="10" hidden="1">2</definedName>
    <definedName name="solver_rel2" localSheetId="1" hidden="1">3</definedName>
    <definedName name="solver_rel2" localSheetId="2" hidden="1">4</definedName>
    <definedName name="solver_rel2" localSheetId="3" hidden="1">1</definedName>
    <definedName name="solver_rel2" localSheetId="5" hidden="1">5</definedName>
    <definedName name="solver_rel2" localSheetId="4" hidden="1">1</definedName>
    <definedName name="solver_rel3" localSheetId="0" hidden="1">4</definedName>
    <definedName name="solver_rel3" localSheetId="6" hidden="1">1</definedName>
    <definedName name="solver_rel3" localSheetId="7" hidden="1">1</definedName>
    <definedName name="solver_rel3" localSheetId="10" hidden="1">1</definedName>
    <definedName name="solver_rel3" localSheetId="1" hidden="1">1</definedName>
    <definedName name="solver_rel3" localSheetId="2" hidden="1">1</definedName>
    <definedName name="solver_rel3" localSheetId="3" hidden="1">1</definedName>
    <definedName name="solver_rel3" localSheetId="5" hidden="1">4</definedName>
    <definedName name="solver_rel3" localSheetId="4" hidden="1">4</definedName>
    <definedName name="solver_rel4" localSheetId="0" hidden="1">4</definedName>
    <definedName name="solver_rel4" localSheetId="6" hidden="1">3</definedName>
    <definedName name="solver_rel4" localSheetId="7" hidden="1">3</definedName>
    <definedName name="solver_rel4" localSheetId="10" hidden="1">4</definedName>
    <definedName name="solver_rel4" localSheetId="1" hidden="1">4</definedName>
    <definedName name="solver_rel4" localSheetId="2" hidden="1">4</definedName>
    <definedName name="solver_rel4" localSheetId="3" hidden="1">4</definedName>
    <definedName name="solver_rel4" localSheetId="5" hidden="1">1</definedName>
    <definedName name="solver_rel4" localSheetId="4" hidden="1">1</definedName>
    <definedName name="solver_rel5" localSheetId="6" hidden="1">1</definedName>
    <definedName name="solver_rhs1" localSheetId="0" hidden="1">0</definedName>
    <definedName name="solver_rhs1" localSheetId="6" hidden="1">0</definedName>
    <definedName name="solver_rhs1" localSheetId="7" hidden="1">Integer</definedName>
    <definedName name="solver_rhs1" localSheetId="8" hidden="1">Integer</definedName>
    <definedName name="solver_rhs1" localSheetId="9" hidden="1">Integer</definedName>
    <definedName name="solver_rhs1" localSheetId="10" hidden="1">'19'!$H$9:$H$11</definedName>
    <definedName name="solver_rhs1" localSheetId="1" hidden="1">'3'!$G$20</definedName>
    <definedName name="solver_rhs1" localSheetId="2" hidden="1">0</definedName>
    <definedName name="solver_rhs1" localSheetId="3" hidden="1">0</definedName>
    <definedName name="solver_rhs1" localSheetId="5" hidden="1">'9 (bin)'!$H$6</definedName>
    <definedName name="solver_rhs1" localSheetId="4" hidden="1">0</definedName>
    <definedName name="solver_rhs2" localSheetId="0" hidden="1">'1'!$G$6</definedName>
    <definedName name="solver_rhs2" localSheetId="6" hidden="1">Integer</definedName>
    <definedName name="solver_rhs2" localSheetId="7" hidden="1">1</definedName>
    <definedName name="solver_rhs2" localSheetId="8" hidden="1">'15'!$D$5:$D$10</definedName>
    <definedName name="solver_rhs2" localSheetId="9" hidden="1">'17'!$H$7:$H$9</definedName>
    <definedName name="solver_rhs2" localSheetId="10" hidden="1">'19'!$H$7</definedName>
    <definedName name="solver_rhs2" localSheetId="1" hidden="1">0</definedName>
    <definedName name="solver_rhs2" localSheetId="2" hidden="1">Integer</definedName>
    <definedName name="solver_rhs2" localSheetId="3" hidden="1">'7'!$G$20:$G$21</definedName>
    <definedName name="solver_rhs2" localSheetId="5" hidden="1">binary</definedName>
    <definedName name="solver_rhs2" localSheetId="4" hidden="1">'9 (int)'!$H$6</definedName>
    <definedName name="solver_rhs3" localSheetId="0" hidden="1">Integer</definedName>
    <definedName name="solver_rhs3" localSheetId="6" hidden="1">'11'!$G$8</definedName>
    <definedName name="solver_rhs3" localSheetId="7" hidden="1">'13'!$H$6:$H$8</definedName>
    <definedName name="solver_rhs3" localSheetId="10" hidden="1">'19'!$H$8</definedName>
    <definedName name="solver_rhs3" localSheetId="1" hidden="1">'3'!$G$21</definedName>
    <definedName name="solver_rhs3" localSheetId="2" hidden="1">'5'!$G$6:$G$7</definedName>
    <definedName name="solver_rhs3" localSheetId="3" hidden="1">'7'!$G$6:$G$7</definedName>
    <definedName name="solver_rhs3" localSheetId="5" hidden="1">Integer</definedName>
    <definedName name="solver_rhs3" localSheetId="4" hidden="1">Integer</definedName>
    <definedName name="solver_rhs4" localSheetId="0" hidden="1">Integer</definedName>
    <definedName name="solver_rhs4" localSheetId="6" hidden="1">'11'!$G$6</definedName>
    <definedName name="solver_rhs4" localSheetId="7" hidden="1">0</definedName>
    <definedName name="solver_rhs4" localSheetId="10" hidden="1">Integer</definedName>
    <definedName name="solver_rhs4" localSheetId="1" hidden="1">Integer</definedName>
    <definedName name="solver_rhs4" localSheetId="2" hidden="1">Integer</definedName>
    <definedName name="solver_rhs4" localSheetId="3" hidden="1">Integer</definedName>
    <definedName name="solver_rhs4" localSheetId="5" hidden="1">1</definedName>
    <definedName name="solver_rhs4" localSheetId="4" hidden="1">1</definedName>
    <definedName name="solver_rhs5" localSheetId="6" hidden="1">'11'!$G$7</definedName>
    <definedName name="solver_scl" localSheetId="0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5" hidden="1">2</definedName>
    <definedName name="solver_scl" localSheetId="4" hidden="1">2</definedName>
    <definedName name="solver_sho" localSheetId="0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4" hidden="1">2</definedName>
    <definedName name="solver_tim" localSheetId="0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5" hidden="1">100</definedName>
    <definedName name="solver_tim" localSheetId="4" hidden="1">100</definedName>
    <definedName name="solver_tol" localSheetId="0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5" hidden="1">0.05</definedName>
    <definedName name="solver_tol" localSheetId="4" hidden="1">0.05</definedName>
    <definedName name="solver_typ" localSheetId="0" hidden="1">1</definedName>
    <definedName name="solver_typ" localSheetId="6" hidden="1">2</definedName>
    <definedName name="solver_typ" localSheetId="7" hidden="1">1</definedName>
    <definedName name="solver_typ" localSheetId="8" hidden="1">2</definedName>
    <definedName name="solver_typ" localSheetId="9" hidden="1">2</definedName>
    <definedName name="solver_typ" localSheetId="1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5" hidden="1">1</definedName>
    <definedName name="solver_typ" localSheetId="4" hidden="1">1</definedName>
    <definedName name="solver_val" localSheetId="0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<sst xmlns="http://schemas.openxmlformats.org/spreadsheetml/2006/main" count="273" uniqueCount="151">
  <si>
    <t xml:space="preserve"> 1·x1 + 1·x2 ≤ 10</t>
  </si>
  <si>
    <t>Owing to y taking on the value of either 0 or 1, this has two possible meanings</t>
  </si>
  <si>
    <t xml:space="preserve"> If y = 0 :</t>
  </si>
  <si>
    <t>That is, if there's no sales office opened, there should be no salesperson there.</t>
  </si>
  <si>
    <t xml:space="preserve"> If y = 1 :</t>
  </si>
  <si>
    <t>That is, an opened sales office can take up to 10 salespeople.</t>
  </si>
  <si>
    <r>
      <t>There are a total of ten salespeople, and the sum of x</t>
    </r>
    <r>
      <rPr>
        <vertAlign val="subscript"/>
        <sz val="10"/>
        <color indexed="20"/>
        <rFont val="Arial"/>
        <family val="0"/>
      </rPr>
      <t>1</t>
    </r>
    <r>
      <rPr>
        <sz val="10"/>
        <color indexed="20"/>
        <rFont val="Arial"/>
        <family val="0"/>
      </rPr>
      <t xml:space="preserve"> + x</t>
    </r>
    <r>
      <rPr>
        <vertAlign val="subscript"/>
        <sz val="10"/>
        <color indexed="20"/>
        <rFont val="Arial"/>
        <family val="0"/>
      </rPr>
      <t>2</t>
    </r>
    <r>
      <rPr>
        <sz val="10"/>
        <color indexed="20"/>
        <rFont val="Arial"/>
        <family val="0"/>
      </rPr>
      <t xml:space="preserve"> cannot exceed 10.</t>
    </r>
  </si>
  <si>
    <r>
      <t xml:space="preserve"> $10k·x</t>
    </r>
    <r>
      <rPr>
        <vertAlign val="subscript"/>
        <sz val="12"/>
        <color indexed="20"/>
        <rFont val="Arial"/>
        <family val="0"/>
      </rPr>
      <t>1</t>
    </r>
    <r>
      <rPr>
        <sz val="12"/>
        <color indexed="20"/>
        <rFont val="Arial"/>
        <family val="0"/>
      </rPr>
      <t xml:space="preserve"> + $7k·x</t>
    </r>
    <r>
      <rPr>
        <vertAlign val="subscript"/>
        <sz val="12"/>
        <color indexed="20"/>
        <rFont val="Arial"/>
        <family val="0"/>
      </rPr>
      <t>2</t>
    </r>
    <r>
      <rPr>
        <sz val="12"/>
        <color indexed="20"/>
        <rFont val="Arial"/>
        <family val="0"/>
      </rPr>
      <t xml:space="preserve"> ≤ $72k</t>
    </r>
  </si>
  <si>
    <r>
      <t>The total budget is $72,000; each of the x</t>
    </r>
    <r>
      <rPr>
        <vertAlign val="subscript"/>
        <sz val="10"/>
        <color indexed="20"/>
        <rFont val="Arial"/>
        <family val="0"/>
      </rPr>
      <t>1</t>
    </r>
    <r>
      <rPr>
        <sz val="10"/>
        <color indexed="20"/>
        <rFont val="Arial"/>
        <family val="0"/>
      </rPr>
      <t xml:space="preserve"> salespeople cost $10k, x</t>
    </r>
    <r>
      <rPr>
        <vertAlign val="subscript"/>
        <sz val="10"/>
        <color indexed="20"/>
        <rFont val="Arial"/>
        <family val="0"/>
      </rPr>
      <t>2</t>
    </r>
    <r>
      <rPr>
        <sz val="10"/>
        <color indexed="20"/>
        <rFont val="Arial"/>
        <family val="0"/>
      </rPr>
      <t xml:space="preserve"> – $7k.</t>
    </r>
  </si>
  <si>
    <r>
      <t xml:space="preserve"> 1·x</t>
    </r>
    <r>
      <rPr>
        <vertAlign val="subscript"/>
        <sz val="12"/>
        <color indexed="20"/>
        <rFont val="Arial"/>
        <family val="0"/>
      </rPr>
      <t>1</t>
    </r>
    <r>
      <rPr>
        <sz val="12"/>
        <color indexed="20"/>
        <rFont val="Arial"/>
        <family val="0"/>
      </rPr>
      <t xml:space="preserve"> – 10·y ≤ 0 </t>
    </r>
  </si>
  <si>
    <r>
      <t>as a constraint on x</t>
    </r>
    <r>
      <rPr>
        <vertAlign val="subscript"/>
        <sz val="10"/>
        <color indexed="20"/>
        <rFont val="Arial"/>
        <family val="0"/>
      </rPr>
      <t>1</t>
    </r>
    <r>
      <rPr>
        <sz val="10"/>
        <color indexed="20"/>
        <rFont val="Arial"/>
        <family val="0"/>
      </rPr>
      <t>:</t>
    </r>
  </si>
  <si>
    <r>
      <t>Together with the "usual" constraint, x</t>
    </r>
    <r>
      <rPr>
        <vertAlign val="subscript"/>
        <sz val="10"/>
        <color indexed="20"/>
        <rFont val="Arial"/>
        <family val="0"/>
      </rPr>
      <t>1</t>
    </r>
    <r>
      <rPr>
        <sz val="10"/>
        <color indexed="20"/>
        <rFont val="Arial"/>
        <family val="0"/>
      </rPr>
      <t xml:space="preserve"> ≥ 0, this implies that x</t>
    </r>
    <r>
      <rPr>
        <vertAlign val="subscript"/>
        <sz val="10"/>
        <color indexed="20"/>
        <rFont val="Arial"/>
        <family val="0"/>
      </rPr>
      <t>1</t>
    </r>
    <r>
      <rPr>
        <sz val="10"/>
        <color indexed="20"/>
        <rFont val="Arial"/>
        <family val="0"/>
      </rPr>
      <t xml:space="preserve"> = 0.</t>
    </r>
  </si>
  <si>
    <r>
      <t>Together with the "usual" constraint, x</t>
    </r>
    <r>
      <rPr>
        <vertAlign val="subscript"/>
        <sz val="10"/>
        <color indexed="20"/>
        <rFont val="Arial"/>
        <family val="0"/>
      </rPr>
      <t>1</t>
    </r>
    <r>
      <rPr>
        <sz val="10"/>
        <color indexed="20"/>
        <rFont val="Arial"/>
        <family val="0"/>
      </rPr>
      <t xml:space="preserve"> ≥ 0, this implies that 0 ≤ x</t>
    </r>
    <r>
      <rPr>
        <vertAlign val="subscript"/>
        <sz val="10"/>
        <color indexed="20"/>
        <rFont val="Arial"/>
        <family val="0"/>
      </rPr>
      <t>1</t>
    </r>
    <r>
      <rPr>
        <sz val="10"/>
        <color indexed="20"/>
        <rFont val="Arial"/>
        <family val="0"/>
      </rPr>
      <t xml:space="preserve"> ≤ 10.</t>
    </r>
  </si>
  <si>
    <r>
      <t>x</t>
    </r>
    <r>
      <rPr>
        <vertAlign val="subscript"/>
        <sz val="12"/>
        <color indexed="20"/>
        <rFont val="Arial"/>
        <family val="0"/>
      </rPr>
      <t>1</t>
    </r>
    <r>
      <rPr>
        <sz val="12"/>
        <color indexed="20"/>
        <rFont val="Arial"/>
        <family val="0"/>
      </rPr>
      <t xml:space="preserve"> ≤ 0</t>
    </r>
  </si>
  <si>
    <r>
      <t>x</t>
    </r>
    <r>
      <rPr>
        <vertAlign val="subscript"/>
        <sz val="12"/>
        <color indexed="20"/>
        <rFont val="Arial"/>
        <family val="0"/>
      </rPr>
      <t>1</t>
    </r>
    <r>
      <rPr>
        <sz val="12"/>
        <color indexed="20"/>
        <rFont val="Arial"/>
        <family val="0"/>
      </rPr>
      <t xml:space="preserve"> ≤ 10</t>
    </r>
  </si>
  <si>
    <t>This is indeed "10", not $10,000… see below.</t>
  </si>
  <si>
    <t>Minimum Midwest</t>
  </si>
  <si>
    <t>Minimum West</t>
  </si>
  <si>
    <t>Salespeople:</t>
  </si>
  <si>
    <t>East=</t>
  </si>
  <si>
    <t>Midwest=</t>
  </si>
  <si>
    <t>West=</t>
  </si>
  <si>
    <t>Total sales volume (units)=</t>
  </si>
  <si>
    <t>Homework #9-3</t>
  </si>
  <si>
    <t>Homework #9-5</t>
  </si>
  <si>
    <t>Homework #9-7</t>
  </si>
  <si>
    <t>Homework #9-9</t>
  </si>
  <si>
    <t>Homework #9-11</t>
  </si>
  <si>
    <t>Homework #9-13</t>
  </si>
  <si>
    <t>Homework #9-15</t>
  </si>
  <si>
    <t>Homework #9-17</t>
  </si>
  <si>
    <t>Homework #9-19</t>
  </si>
  <si>
    <t>Rouded</t>
  </si>
  <si>
    <t>Difference</t>
  </si>
  <si>
    <t>Not the same as rounding down!</t>
  </si>
  <si>
    <t>Sub-optimal!</t>
  </si>
  <si>
    <t>Resource constraints</t>
  </si>
  <si>
    <t>Available</t>
  </si>
  <si>
    <t>Usage</t>
  </si>
  <si>
    <t>Left over</t>
  </si>
  <si>
    <t>Items</t>
  </si>
  <si>
    <t>X1</t>
  </si>
  <si>
    <t>X2</t>
  </si>
  <si>
    <t>Profit per Item</t>
  </si>
  <si>
    <t>Output</t>
  </si>
  <si>
    <t>X1=</t>
  </si>
  <si>
    <t>X2=</t>
  </si>
  <si>
    <t>Z=</t>
  </si>
  <si>
    <t>Homework #9-1</t>
  </si>
  <si>
    <t>Clothing items</t>
  </si>
  <si>
    <t>Coats</t>
  </si>
  <si>
    <t>Slacks</t>
  </si>
  <si>
    <t>Profit per item</t>
  </si>
  <si>
    <t>wool (sq. yd.)</t>
  </si>
  <si>
    <t>labor (hrs)</t>
  </si>
  <si>
    <t>Production:</t>
  </si>
  <si>
    <t>Coats=</t>
  </si>
  <si>
    <t>Slacks=</t>
  </si>
  <si>
    <t>Profit=</t>
  </si>
  <si>
    <t>Glass items</t>
  </si>
  <si>
    <t>Decanters</t>
  </si>
  <si>
    <t>Trays</t>
  </si>
  <si>
    <t>glass (lbs)</t>
  </si>
  <si>
    <t>Decanters=</t>
  </si>
  <si>
    <t>Trays=</t>
  </si>
  <si>
    <t>Pottery items</t>
  </si>
  <si>
    <t>Bowls</t>
  </si>
  <si>
    <t>Vases</t>
  </si>
  <si>
    <t>clay (lbs)</t>
  </si>
  <si>
    <t>Machines</t>
  </si>
  <si>
    <t>Lathe</t>
  </si>
  <si>
    <t>Press</t>
  </si>
  <si>
    <t>Grinder</t>
  </si>
  <si>
    <t>Profit per machine</t>
  </si>
  <si>
    <t xml:space="preserve">  purchase price ($)</t>
  </si>
  <si>
    <t>Purchases</t>
  </si>
  <si>
    <t>Lathe=</t>
  </si>
  <si>
    <t>Press=</t>
  </si>
  <si>
    <t>Grinder=</t>
  </si>
  <si>
    <t>Operators:</t>
  </si>
  <si>
    <t>Permanent</t>
  </si>
  <si>
    <t>Temporary</t>
  </si>
  <si>
    <t>Salary ($)</t>
  </si>
  <si>
    <t>Requirements:</t>
  </si>
  <si>
    <t>orders processed</t>
  </si>
  <si>
    <t>computer workstations</t>
  </si>
  <si>
    <t>errors</t>
  </si>
  <si>
    <t>Permanent=</t>
  </si>
  <si>
    <t>Temporary=</t>
  </si>
  <si>
    <t>Cost=</t>
  </si>
  <si>
    <t>Region</t>
  </si>
  <si>
    <t>Sales Office</t>
  </si>
  <si>
    <t>Sales per salesperson ($)</t>
  </si>
  <si>
    <t>total salespeople</t>
  </si>
  <si>
    <t>expense budget ($)</t>
  </si>
  <si>
    <t>office requirement</t>
  </si>
  <si>
    <t>Variables:</t>
  </si>
  <si>
    <t>Region 1=</t>
  </si>
  <si>
    <t>salespeople</t>
  </si>
  <si>
    <t>Region 2=</t>
  </si>
  <si>
    <t>sales office=</t>
  </si>
  <si>
    <t xml:space="preserve">Employees </t>
  </si>
  <si>
    <t>Employees</t>
  </si>
  <si>
    <t>Shift</t>
  </si>
  <si>
    <t>Assigned</t>
  </si>
  <si>
    <t>Needed</t>
  </si>
  <si>
    <t>Schedule</t>
  </si>
  <si>
    <t>12-4 AM</t>
  </si>
  <si>
    <t>4-8 AM</t>
  </si>
  <si>
    <t>8-12 PM</t>
  </si>
  <si>
    <t>12-4 PM</t>
  </si>
  <si>
    <t>4-8 PM</t>
  </si>
  <si>
    <t>8-12 AM</t>
  </si>
  <si>
    <t>Total employees=</t>
  </si>
  <si>
    <t>Ads:</t>
  </si>
  <si>
    <t>TV</t>
  </si>
  <si>
    <t>Newspaper</t>
  </si>
  <si>
    <t>Radio</t>
  </si>
  <si>
    <t>Cost ($)</t>
  </si>
  <si>
    <t>Required</t>
  </si>
  <si>
    <t>Actual</t>
  </si>
  <si>
    <t>Audience (people)</t>
  </si>
  <si>
    <t>Older people</t>
  </si>
  <si>
    <t>Women</t>
  </si>
  <si>
    <t>Ads selected:</t>
  </si>
  <si>
    <t>TV=</t>
  </si>
  <si>
    <t>commercials</t>
  </si>
  <si>
    <t>Newspaper=</t>
  </si>
  <si>
    <t>ads</t>
  </si>
  <si>
    <t>Radio=</t>
  </si>
  <si>
    <t>Region:</t>
  </si>
  <si>
    <t>East</t>
  </si>
  <si>
    <t>Midwest</t>
  </si>
  <si>
    <t>West</t>
  </si>
  <si>
    <t>Sales volume (units)</t>
  </si>
  <si>
    <t>Constraint:</t>
  </si>
  <si>
    <t>Limit</t>
  </si>
  <si>
    <t>Salespeople</t>
  </si>
  <si>
    <t>Expenses ($)</t>
  </si>
  <si>
    <t>Minimum East</t>
  </si>
  <si>
    <t>Homework #9-9 (binary option)</t>
  </si>
  <si>
    <t>Floor</t>
  </si>
  <si>
    <t>Oops—constraint violated</t>
  </si>
  <si>
    <t>Illegal</t>
  </si>
  <si>
    <t>≤</t>
  </si>
  <si>
    <t>≥</t>
  </si>
  <si>
    <t>Remains</t>
  </si>
  <si>
    <t>Slack</t>
  </si>
  <si>
    <t>=</t>
  </si>
  <si>
    <t>Total cost=</t>
  </si>
  <si>
    <t>The constraints: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</si>
</sst>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"/>
  </numFmts>
  <fonts count="1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sz val="11"/>
      <color indexed="10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sz val="12"/>
      <color indexed="20"/>
      <name val="Arial"/>
      <family val="0"/>
    </font>
    <font>
      <sz val="10"/>
      <color indexed="20"/>
      <name val="Arial"/>
      <family val="0"/>
    </font>
    <font>
      <vertAlign val="subscript"/>
      <sz val="10"/>
      <color indexed="20"/>
      <name val="Arial"/>
      <family val="0"/>
    </font>
    <font>
      <vertAlign val="subscript"/>
      <sz val="12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right"/>
    </xf>
    <xf numFmtId="2" fontId="0" fillId="0" borderId="8" xfId="0" applyNumberFormat="1" applyBorder="1" applyAlignment="1">
      <alignment/>
    </xf>
    <xf numFmtId="0" fontId="6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5" fontId="0" fillId="2" borderId="7" xfId="15" applyNumberForma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2" borderId="7" xfId="0" applyNumberFormat="1" applyFill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0" fillId="0" borderId="8" xfId="0" applyNumberFormat="1" applyFont="1" applyBorder="1" applyAlignment="1">
      <alignment/>
    </xf>
    <xf numFmtId="166" fontId="0" fillId="0" borderId="8" xfId="0" applyNumberFormat="1" applyFont="1" applyBorder="1" applyAlignment="1">
      <alignment horizontal="center"/>
    </xf>
    <xf numFmtId="167" fontId="0" fillId="2" borderId="7" xfId="15" applyNumberForma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2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22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10" fillId="2" borderId="28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0" fillId="2" borderId="30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11" fillId="2" borderId="32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3" fontId="0" fillId="2" borderId="8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28</xdr:row>
      <xdr:rowOff>95250</xdr:rowOff>
    </xdr:from>
    <xdr:to>
      <xdr:col>9</xdr:col>
      <xdr:colOff>247650</xdr:colOff>
      <xdr:row>51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552950"/>
          <a:ext cx="519112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12</xdr:row>
      <xdr:rowOff>9525</xdr:rowOff>
    </xdr:from>
    <xdr:to>
      <xdr:col>8</xdr:col>
      <xdr:colOff>457200</xdr:colOff>
      <xdr:row>28</xdr:row>
      <xdr:rowOff>0</xdr:rowOff>
    </xdr:to>
    <xdr:grpSp>
      <xdr:nvGrpSpPr>
        <xdr:cNvPr id="2" name="Group 7"/>
        <xdr:cNvGrpSpPr>
          <a:grpSpLocks/>
        </xdr:cNvGrpSpPr>
      </xdr:nvGrpSpPr>
      <xdr:grpSpPr>
        <a:xfrm>
          <a:off x="114300" y="1876425"/>
          <a:ext cx="4781550" cy="2581275"/>
          <a:chOff x="10" y="147"/>
          <a:chExt cx="430" cy="191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" y="147"/>
            <a:ext cx="430" cy="1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3"/>
          <xdr:cNvSpPr>
            <a:spLocks/>
          </xdr:cNvSpPr>
        </xdr:nvSpPr>
        <xdr:spPr>
          <a:xfrm>
            <a:off x="232" y="205"/>
            <a:ext cx="73" cy="9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248" y="175"/>
            <a:ext cx="12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The objective function
plotted for Z = $15.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15</xdr:row>
      <xdr:rowOff>95250</xdr:rowOff>
    </xdr:from>
    <xdr:to>
      <xdr:col>8</xdr:col>
      <xdr:colOff>523875</xdr:colOff>
      <xdr:row>37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28875"/>
          <a:ext cx="51435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8</xdr:col>
      <xdr:colOff>114300</xdr:colOff>
      <xdr:row>40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00350"/>
          <a:ext cx="51911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31</xdr:row>
      <xdr:rowOff>152400</xdr:rowOff>
    </xdr:from>
    <xdr:to>
      <xdr:col>9</xdr:col>
      <xdr:colOff>323850</xdr:colOff>
      <xdr:row>54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029200"/>
          <a:ext cx="5267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12</xdr:row>
      <xdr:rowOff>123825</xdr:rowOff>
    </xdr:from>
    <xdr:to>
      <xdr:col>8</xdr:col>
      <xdr:colOff>514350</xdr:colOff>
      <xdr:row>34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81200"/>
          <a:ext cx="51911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26</xdr:row>
      <xdr:rowOff>85725</xdr:rowOff>
    </xdr:from>
    <xdr:to>
      <xdr:col>8</xdr:col>
      <xdr:colOff>466725</xdr:colOff>
      <xdr:row>48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850"/>
          <a:ext cx="51911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12</xdr:row>
      <xdr:rowOff>152400</xdr:rowOff>
    </xdr:from>
    <xdr:to>
      <xdr:col>9</xdr:col>
      <xdr:colOff>304800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9775"/>
          <a:ext cx="52197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12</xdr:row>
      <xdr:rowOff>85725</xdr:rowOff>
    </xdr:from>
    <xdr:to>
      <xdr:col>9</xdr:col>
      <xdr:colOff>333375</xdr:colOff>
      <xdr:row>35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3100"/>
          <a:ext cx="51911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13</xdr:row>
      <xdr:rowOff>95250</xdr:rowOff>
    </xdr:from>
    <xdr:to>
      <xdr:col>7</xdr:col>
      <xdr:colOff>523875</xdr:colOff>
      <xdr:row>36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05025"/>
          <a:ext cx="51816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15</xdr:row>
      <xdr:rowOff>28575</xdr:rowOff>
    </xdr:from>
    <xdr:to>
      <xdr:col>7</xdr:col>
      <xdr:colOff>533400</xdr:colOff>
      <xdr:row>36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52675"/>
          <a:ext cx="5133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10</xdr:col>
      <xdr:colOff>371475</xdr:colOff>
      <xdr:row>39</xdr:row>
      <xdr:rowOff>104775</xdr:rowOff>
    </xdr:to>
    <xdr:sp>
      <xdr:nvSpPr>
        <xdr:cNvPr id="2" name="AutoShape 3"/>
        <xdr:cNvSpPr>
          <a:spLocks/>
        </xdr:cNvSpPr>
      </xdr:nvSpPr>
      <xdr:spPr>
        <a:xfrm rot="16200000">
          <a:off x="5857875" y="2162175"/>
          <a:ext cx="952500" cy="4191000"/>
        </a:xfrm>
        <a:prstGeom prst="bentConnector3">
          <a:avLst>
            <a:gd name="adj1" fmla="val -4"/>
            <a:gd name="adj2" fmla="val -567060"/>
            <a:gd name="adj3" fmla="val -169231"/>
          </a:avLst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85725</xdr:rowOff>
    </xdr:from>
    <xdr:to>
      <xdr:col>10</xdr:col>
      <xdr:colOff>390525</xdr:colOff>
      <xdr:row>14</xdr:row>
      <xdr:rowOff>66675</xdr:rowOff>
    </xdr:to>
    <xdr:sp>
      <xdr:nvSpPr>
        <xdr:cNvPr id="3" name="AutoShape 5"/>
        <xdr:cNvSpPr>
          <a:spLocks/>
        </xdr:cNvSpPr>
      </xdr:nvSpPr>
      <xdr:spPr>
        <a:xfrm rot="5400000" flipH="1">
          <a:off x="5857875" y="857250"/>
          <a:ext cx="971550" cy="1371600"/>
        </a:xfrm>
        <a:prstGeom prst="bentConnector3">
          <a:avLst>
            <a:gd name="adj1" fmla="val 99995"/>
            <a:gd name="adj2" fmla="val 201148"/>
            <a:gd name="adj3" fmla="val -569444"/>
          </a:avLst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28575</xdr:rowOff>
    </xdr:from>
    <xdr:to>
      <xdr:col>10</xdr:col>
      <xdr:colOff>171450</xdr:colOff>
      <xdr:row>41</xdr:row>
      <xdr:rowOff>114300</xdr:rowOff>
    </xdr:to>
    <xdr:sp>
      <xdr:nvSpPr>
        <xdr:cNvPr id="4" name="AutoShape 6"/>
        <xdr:cNvSpPr>
          <a:spLocks/>
        </xdr:cNvSpPr>
      </xdr:nvSpPr>
      <xdr:spPr>
        <a:xfrm rot="16200000">
          <a:off x="5848350" y="3162300"/>
          <a:ext cx="762000" cy="3600450"/>
        </a:xfrm>
        <a:prstGeom prst="bentConnector3">
          <a:avLst>
            <a:gd name="adj1" fmla="val -4"/>
            <a:gd name="adj2" fmla="val -757351"/>
            <a:gd name="adj3" fmla="val -194462"/>
          </a:avLst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10</xdr:col>
      <xdr:colOff>171450</xdr:colOff>
      <xdr:row>20</xdr:row>
      <xdr:rowOff>123825</xdr:rowOff>
    </xdr:to>
    <xdr:sp>
      <xdr:nvSpPr>
        <xdr:cNvPr id="5" name="AutoShape 7"/>
        <xdr:cNvSpPr>
          <a:spLocks/>
        </xdr:cNvSpPr>
      </xdr:nvSpPr>
      <xdr:spPr>
        <a:xfrm rot="5400000" flipH="1">
          <a:off x="5848350" y="990600"/>
          <a:ext cx="762000" cy="2266950"/>
        </a:xfrm>
        <a:prstGeom prst="bentConnector3">
          <a:avLst>
            <a:gd name="adj1" fmla="val 100000"/>
            <a:gd name="adj2" fmla="val 369115"/>
            <a:gd name="adj3" fmla="val -341953"/>
          </a:avLst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133350</xdr:rowOff>
    </xdr:from>
    <xdr:to>
      <xdr:col>9</xdr:col>
      <xdr:colOff>381000</xdr:colOff>
      <xdr:row>45</xdr:row>
      <xdr:rowOff>104775</xdr:rowOff>
    </xdr:to>
    <xdr:sp>
      <xdr:nvSpPr>
        <xdr:cNvPr id="6" name="AutoShape 8"/>
        <xdr:cNvSpPr>
          <a:spLocks/>
        </xdr:cNvSpPr>
      </xdr:nvSpPr>
      <xdr:spPr>
        <a:xfrm rot="16200000">
          <a:off x="5848350" y="3429000"/>
          <a:ext cx="381000" cy="4105275"/>
        </a:xfrm>
        <a:prstGeom prst="bentConnector3">
          <a:avLst>
            <a:gd name="adj1" fmla="val -4"/>
            <a:gd name="adj2" fmla="val -1694115"/>
            <a:gd name="adj3" fmla="val -168912"/>
          </a:avLst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381000</xdr:colOff>
      <xdr:row>22</xdr:row>
      <xdr:rowOff>57150</xdr:rowOff>
    </xdr:to>
    <xdr:sp>
      <xdr:nvSpPr>
        <xdr:cNvPr id="7" name="AutoShape 9"/>
        <xdr:cNvSpPr>
          <a:spLocks/>
        </xdr:cNvSpPr>
      </xdr:nvSpPr>
      <xdr:spPr>
        <a:xfrm rot="5400000" flipH="1">
          <a:off x="5848350" y="1181100"/>
          <a:ext cx="381000" cy="2333625"/>
        </a:xfrm>
        <a:prstGeom prst="bentConnector3">
          <a:avLst>
            <a:gd name="adj1" fmla="val 99435"/>
            <a:gd name="adj2" fmla="val 794115"/>
            <a:gd name="adj3" fmla="val -315166"/>
          </a:avLst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12</xdr:row>
      <xdr:rowOff>85725</xdr:rowOff>
    </xdr:from>
    <xdr:to>
      <xdr:col>8</xdr:col>
      <xdr:colOff>142875</xdr:colOff>
      <xdr:row>34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43100"/>
          <a:ext cx="51720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9" sqref="B9:B10"/>
    </sheetView>
  </sheetViews>
  <sheetFormatPr defaultColWidth="11.421875" defaultRowHeight="12.75"/>
  <cols>
    <col min="1" max="1" width="8.8515625" style="0" customWidth="1"/>
    <col min="2" max="2" width="10.140625" style="0" customWidth="1"/>
    <col min="3" max="5" width="8.8515625" style="0" customWidth="1"/>
    <col min="6" max="6" width="3.28125" style="0" customWidth="1"/>
    <col min="7" max="16384" width="8.8515625" style="0" customWidth="1"/>
  </cols>
  <sheetData>
    <row r="1" ht="12">
      <c r="A1" s="1" t="s">
        <v>48</v>
      </c>
    </row>
    <row r="3" spans="1:8" ht="12">
      <c r="A3" s="2" t="s">
        <v>40</v>
      </c>
      <c r="B3" s="3"/>
      <c r="C3" s="11" t="s">
        <v>41</v>
      </c>
      <c r="D3" s="11" t="s">
        <v>42</v>
      </c>
      <c r="E3" s="4"/>
      <c r="F3" s="4"/>
      <c r="G3" s="4"/>
      <c r="H3" s="4"/>
    </row>
    <row r="4" spans="1:8" ht="12">
      <c r="A4" s="5" t="s">
        <v>43</v>
      </c>
      <c r="B4" s="6"/>
      <c r="C4" s="88">
        <v>5</v>
      </c>
      <c r="D4" s="88">
        <v>4</v>
      </c>
      <c r="E4" s="4"/>
      <c r="F4" s="4"/>
      <c r="G4" s="4"/>
      <c r="H4" s="4"/>
    </row>
    <row r="5" spans="1:8" ht="12">
      <c r="A5" s="7" t="s">
        <v>36</v>
      </c>
      <c r="B5" s="8"/>
      <c r="C5" s="14"/>
      <c r="D5" s="6"/>
      <c r="E5" s="12" t="s">
        <v>38</v>
      </c>
      <c r="F5" s="42"/>
      <c r="G5" s="12" t="s">
        <v>37</v>
      </c>
      <c r="H5" s="13" t="s">
        <v>39</v>
      </c>
    </row>
    <row r="6" spans="1:8" ht="12">
      <c r="A6" s="18">
        <v>1</v>
      </c>
      <c r="B6" s="8"/>
      <c r="C6" s="11">
        <v>3</v>
      </c>
      <c r="D6" s="27">
        <v>4</v>
      </c>
      <c r="E6" s="11">
        <f>C6*B9+D6*B10</f>
        <v>9</v>
      </c>
      <c r="F6" s="19" t="s">
        <v>144</v>
      </c>
      <c r="G6" s="11">
        <v>10</v>
      </c>
      <c r="H6" s="11">
        <f>G6-E6</f>
        <v>1</v>
      </c>
    </row>
    <row r="7" spans="1:8" ht="12">
      <c r="A7" s="4"/>
      <c r="B7" s="4"/>
      <c r="C7" s="15"/>
      <c r="D7" s="15"/>
      <c r="E7" s="4"/>
      <c r="F7" s="4"/>
      <c r="G7" s="15"/>
      <c r="H7" s="4"/>
    </row>
    <row r="8" spans="1:8" ht="12.75" thickBot="1">
      <c r="A8" s="16" t="s">
        <v>44</v>
      </c>
      <c r="B8" s="17"/>
      <c r="C8" s="4"/>
      <c r="D8" s="4"/>
      <c r="E8" s="4"/>
      <c r="F8" s="4"/>
      <c r="G8" s="4"/>
      <c r="H8" s="4"/>
    </row>
    <row r="9" spans="1:8" ht="12">
      <c r="A9" s="53" t="s">
        <v>45</v>
      </c>
      <c r="B9" s="55">
        <v>3</v>
      </c>
      <c r="C9" s="4"/>
      <c r="D9" s="4"/>
      <c r="E9" s="4"/>
      <c r="F9" s="4"/>
      <c r="G9" s="4"/>
      <c r="H9" s="4"/>
    </row>
    <row r="10" spans="1:2" ht="12.75" thickBot="1">
      <c r="A10" s="21" t="s">
        <v>46</v>
      </c>
      <c r="B10" s="57">
        <v>0</v>
      </c>
    </row>
    <row r="11" spans="1:2" ht="12">
      <c r="A11" s="20" t="s">
        <v>47</v>
      </c>
      <c r="B11" s="90">
        <f>C4*B9+D4*B10</f>
        <v>15</v>
      </c>
    </row>
  </sheetData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15" sqref="C15"/>
    </sheetView>
  </sheetViews>
  <sheetFormatPr defaultColWidth="11.421875" defaultRowHeight="12.75"/>
  <cols>
    <col min="1" max="1" width="3.28125" style="0" customWidth="1"/>
    <col min="2" max="2" width="16.421875" style="0" customWidth="1"/>
    <col min="3" max="3" width="11.28125" style="0" bestFit="1" customWidth="1"/>
    <col min="4" max="4" width="12.140625" style="0" customWidth="1"/>
    <col min="5" max="6" width="8.8515625" style="0" customWidth="1"/>
    <col min="7" max="7" width="3.140625" style="0" customWidth="1"/>
    <col min="8" max="16384" width="8.8515625" style="0" customWidth="1"/>
  </cols>
  <sheetData>
    <row r="1" ht="12">
      <c r="A1" s="1" t="s">
        <v>30</v>
      </c>
    </row>
    <row r="4" spans="2:9" ht="12">
      <c r="B4" s="46" t="s">
        <v>114</v>
      </c>
      <c r="C4" s="11" t="s">
        <v>115</v>
      </c>
      <c r="D4" s="19" t="s">
        <v>116</v>
      </c>
      <c r="E4" s="27" t="s">
        <v>117</v>
      </c>
      <c r="F4" s="43"/>
      <c r="G4" s="15"/>
      <c r="H4" s="15"/>
      <c r="I4" s="15"/>
    </row>
    <row r="5" spans="2:9" ht="12">
      <c r="B5" s="47" t="s">
        <v>118</v>
      </c>
      <c r="C5" s="78">
        <v>25000</v>
      </c>
      <c r="D5" s="79">
        <v>7000</v>
      </c>
      <c r="E5" s="80">
        <v>9000</v>
      </c>
      <c r="F5" s="81"/>
      <c r="G5" s="82"/>
      <c r="H5" s="83"/>
      <c r="I5" s="83"/>
    </row>
    <row r="6" spans="2:9" ht="12">
      <c r="B6" s="46" t="s">
        <v>83</v>
      </c>
      <c r="C6" s="84"/>
      <c r="D6" s="85"/>
      <c r="E6" s="84"/>
      <c r="F6" s="84" t="s">
        <v>120</v>
      </c>
      <c r="G6" s="86"/>
      <c r="H6" s="84" t="s">
        <v>119</v>
      </c>
      <c r="I6" s="84" t="s">
        <v>146</v>
      </c>
    </row>
    <row r="7" spans="2:9" ht="12">
      <c r="B7" s="43" t="s">
        <v>121</v>
      </c>
      <c r="C7" s="87">
        <v>53000</v>
      </c>
      <c r="D7" s="82">
        <v>30000</v>
      </c>
      <c r="E7" s="87">
        <v>41000</v>
      </c>
      <c r="F7" s="84">
        <f>C7*C12+D7*C13+E7*C14</f>
        <v>212000</v>
      </c>
      <c r="G7" s="84" t="s">
        <v>145</v>
      </c>
      <c r="H7" s="84">
        <v>200000</v>
      </c>
      <c r="I7" s="84">
        <f>F7-H7</f>
        <v>12000</v>
      </c>
    </row>
    <row r="8" spans="2:9" ht="12">
      <c r="B8" s="27" t="s">
        <v>122</v>
      </c>
      <c r="C8" s="84">
        <v>500</v>
      </c>
      <c r="D8" s="85">
        <v>5000</v>
      </c>
      <c r="E8" s="84">
        <v>-16500</v>
      </c>
      <c r="F8" s="84">
        <f>C8*C12+D8*C13+E8*C14</f>
        <v>2000</v>
      </c>
      <c r="G8" s="84" t="s">
        <v>145</v>
      </c>
      <c r="H8" s="84">
        <v>0</v>
      </c>
      <c r="I8" s="84">
        <f>F8-H8</f>
        <v>2000</v>
      </c>
    </row>
    <row r="9" spans="2:9" ht="12">
      <c r="B9" s="28" t="s">
        <v>123</v>
      </c>
      <c r="C9" s="86">
        <v>2200</v>
      </c>
      <c r="D9" s="83">
        <v>-6000</v>
      </c>
      <c r="E9" s="86">
        <v>-600</v>
      </c>
      <c r="F9" s="84">
        <f>C9*C12+D9*C13+E9*C14</f>
        <v>8800</v>
      </c>
      <c r="G9" s="84" t="s">
        <v>145</v>
      </c>
      <c r="H9" s="84">
        <v>0</v>
      </c>
      <c r="I9" s="84">
        <f>F9-H9</f>
        <v>8800</v>
      </c>
    </row>
    <row r="11" spans="2:9" ht="12.75" thickBot="1">
      <c r="B11" s="46" t="s">
        <v>124</v>
      </c>
      <c r="C11" s="17"/>
      <c r="D11" s="4"/>
      <c r="E11" s="4"/>
      <c r="F11" s="4"/>
      <c r="G11" s="4"/>
      <c r="H11" s="4"/>
      <c r="I11" s="4"/>
    </row>
    <row r="12" spans="2:4" ht="12">
      <c r="B12" s="53" t="s">
        <v>125</v>
      </c>
      <c r="C12" s="55">
        <v>4</v>
      </c>
      <c r="D12" s="34" t="s">
        <v>126</v>
      </c>
    </row>
    <row r="13" spans="2:4" ht="12">
      <c r="B13" s="21" t="s">
        <v>127</v>
      </c>
      <c r="C13" s="56">
        <v>0</v>
      </c>
      <c r="D13" s="34" t="s">
        <v>128</v>
      </c>
    </row>
    <row r="14" spans="2:4" ht="12.75" thickBot="1">
      <c r="B14" s="54" t="s">
        <v>129</v>
      </c>
      <c r="C14" s="57">
        <v>0</v>
      </c>
      <c r="D14" s="34" t="s">
        <v>128</v>
      </c>
    </row>
    <row r="15" spans="2:3" ht="12">
      <c r="B15" s="48" t="s">
        <v>149</v>
      </c>
      <c r="C15" s="95">
        <f>C5*C12+D5*C13+E5*C14</f>
        <v>100000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9" sqref="B19"/>
    </sheetView>
  </sheetViews>
  <sheetFormatPr defaultColWidth="11.421875" defaultRowHeight="12.75"/>
  <cols>
    <col min="1" max="1" width="2.421875" style="0" customWidth="1"/>
    <col min="2" max="2" width="23.421875" style="0" customWidth="1"/>
    <col min="3" max="3" width="11.28125" style="0" bestFit="1" customWidth="1"/>
    <col min="4" max="4" width="12.140625" style="0" customWidth="1"/>
    <col min="5" max="6" width="8.8515625" style="0" customWidth="1"/>
    <col min="7" max="7" width="2.7109375" style="0" customWidth="1"/>
    <col min="8" max="16384" width="8.8515625" style="0" customWidth="1"/>
  </cols>
  <sheetData>
    <row r="1" ht="12">
      <c r="A1" s="1" t="s">
        <v>31</v>
      </c>
    </row>
    <row r="4" spans="2:9" ht="12">
      <c r="B4" s="46" t="s">
        <v>130</v>
      </c>
      <c r="C4" s="11" t="s">
        <v>131</v>
      </c>
      <c r="D4" s="19" t="s">
        <v>132</v>
      </c>
      <c r="E4" s="27" t="s">
        <v>133</v>
      </c>
      <c r="F4" s="43"/>
      <c r="G4" s="15"/>
      <c r="H4" s="15"/>
      <c r="I4" s="15"/>
    </row>
    <row r="5" spans="2:9" ht="12">
      <c r="B5" s="47" t="s">
        <v>134</v>
      </c>
      <c r="C5" s="78">
        <v>25000</v>
      </c>
      <c r="D5" s="79">
        <v>18000</v>
      </c>
      <c r="E5" s="80">
        <v>31000</v>
      </c>
      <c r="F5" s="81"/>
      <c r="G5" s="82"/>
      <c r="H5" s="83"/>
      <c r="I5" s="83"/>
    </row>
    <row r="6" spans="2:9" ht="12">
      <c r="B6" s="46" t="s">
        <v>135</v>
      </c>
      <c r="C6" s="84"/>
      <c r="D6" s="85"/>
      <c r="E6" s="84"/>
      <c r="F6" s="86" t="s">
        <v>120</v>
      </c>
      <c r="G6" s="86"/>
      <c r="H6" s="86" t="s">
        <v>136</v>
      </c>
      <c r="I6" s="86" t="s">
        <v>147</v>
      </c>
    </row>
    <row r="7" spans="2:9" ht="12">
      <c r="B7" s="27" t="s">
        <v>137</v>
      </c>
      <c r="C7" s="84">
        <v>1</v>
      </c>
      <c r="D7" s="85">
        <v>1</v>
      </c>
      <c r="E7" s="84">
        <v>1</v>
      </c>
      <c r="F7" s="84">
        <f>C7*C14+D7*C15+E7*C16</f>
        <v>100</v>
      </c>
      <c r="G7" s="84" t="s">
        <v>148</v>
      </c>
      <c r="H7" s="84">
        <v>100</v>
      </c>
      <c r="I7" s="84">
        <f>F7-H7</f>
        <v>0</v>
      </c>
    </row>
    <row r="8" spans="2:9" ht="12">
      <c r="B8" s="27" t="s">
        <v>138</v>
      </c>
      <c r="C8" s="84">
        <v>5000</v>
      </c>
      <c r="D8" s="85">
        <v>11000</v>
      </c>
      <c r="E8" s="84">
        <v>7000</v>
      </c>
      <c r="F8" s="84">
        <f>C8*C14+D8*C15+E8*C16</f>
        <v>700000</v>
      </c>
      <c r="G8" s="84" t="s">
        <v>144</v>
      </c>
      <c r="H8" s="84">
        <v>700000</v>
      </c>
      <c r="I8" s="84">
        <f>F8-H8</f>
        <v>0</v>
      </c>
    </row>
    <row r="9" spans="2:9" ht="12">
      <c r="B9" s="43" t="s">
        <v>139</v>
      </c>
      <c r="C9" s="87">
        <v>1</v>
      </c>
      <c r="D9" s="82">
        <v>0</v>
      </c>
      <c r="E9" s="87">
        <v>0</v>
      </c>
      <c r="F9" s="84">
        <f>C9*C14+D9*C15+E9*C16</f>
        <v>20</v>
      </c>
      <c r="G9" s="84" t="s">
        <v>145</v>
      </c>
      <c r="H9" s="84">
        <v>10</v>
      </c>
      <c r="I9" s="84">
        <f>F9-H9</f>
        <v>10</v>
      </c>
    </row>
    <row r="10" spans="2:9" ht="12">
      <c r="B10" s="27" t="s">
        <v>16</v>
      </c>
      <c r="C10" s="84">
        <v>0</v>
      </c>
      <c r="D10" s="85">
        <v>1</v>
      </c>
      <c r="E10" s="84">
        <v>0</v>
      </c>
      <c r="F10" s="84">
        <f>C10*C14+D10*C15+E10*C16</f>
        <v>10</v>
      </c>
      <c r="G10" s="84" t="s">
        <v>145</v>
      </c>
      <c r="H10" s="84">
        <v>10</v>
      </c>
      <c r="I10" s="84">
        <f>F10-H10</f>
        <v>0</v>
      </c>
    </row>
    <row r="11" spans="2:9" ht="12">
      <c r="B11" s="28" t="s">
        <v>17</v>
      </c>
      <c r="C11" s="86">
        <v>0</v>
      </c>
      <c r="D11" s="83">
        <v>0</v>
      </c>
      <c r="E11" s="86">
        <v>1</v>
      </c>
      <c r="F11" s="84">
        <f>C11*C14+D11*C15+E11*C16</f>
        <v>70</v>
      </c>
      <c r="G11" s="84" t="s">
        <v>145</v>
      </c>
      <c r="H11" s="84">
        <v>10</v>
      </c>
      <c r="I11" s="84">
        <f>F11-H11</f>
        <v>60</v>
      </c>
    </row>
    <row r="13" spans="2:9" ht="12.75" thickBot="1">
      <c r="B13" s="46" t="s">
        <v>18</v>
      </c>
      <c r="C13" s="17"/>
      <c r="D13" s="4"/>
      <c r="E13" s="4"/>
      <c r="F13" s="4"/>
      <c r="G13" s="4"/>
      <c r="H13" s="4"/>
      <c r="I13" s="4"/>
    </row>
    <row r="14" spans="2:4" ht="12">
      <c r="B14" s="53" t="s">
        <v>19</v>
      </c>
      <c r="C14" s="55">
        <v>20</v>
      </c>
      <c r="D14" s="34"/>
    </row>
    <row r="15" spans="2:4" ht="12">
      <c r="B15" s="21" t="s">
        <v>20</v>
      </c>
      <c r="C15" s="56">
        <v>10</v>
      </c>
      <c r="D15" s="34"/>
    </row>
    <row r="16" spans="2:4" ht="12.75" thickBot="1">
      <c r="B16" s="54" t="s">
        <v>21</v>
      </c>
      <c r="C16" s="57">
        <v>70</v>
      </c>
      <c r="D16" s="34"/>
    </row>
    <row r="17" spans="2:3" ht="12">
      <c r="B17" s="48" t="s">
        <v>22</v>
      </c>
      <c r="C17" s="69">
        <f>C5*C14+D5*C15+E5*C16</f>
        <v>2850000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G27" sqref="G27"/>
    </sheetView>
  </sheetViews>
  <sheetFormatPr defaultColWidth="11.421875" defaultRowHeight="12.75"/>
  <cols>
    <col min="1" max="1" width="8.8515625" style="0" customWidth="1"/>
    <col min="2" max="2" width="10.140625" style="0" customWidth="1"/>
    <col min="3" max="5" width="8.8515625" style="0" customWidth="1"/>
    <col min="6" max="6" width="3.140625" style="0" customWidth="1"/>
    <col min="7" max="16384" width="8.8515625" style="0" customWidth="1"/>
  </cols>
  <sheetData>
    <row r="1" ht="12">
      <c r="A1" s="1" t="s">
        <v>23</v>
      </c>
    </row>
    <row r="3" spans="1:8" ht="12">
      <c r="A3" s="2" t="s">
        <v>49</v>
      </c>
      <c r="B3" s="3"/>
      <c r="C3" s="11" t="s">
        <v>50</v>
      </c>
      <c r="D3" s="11" t="s">
        <v>51</v>
      </c>
      <c r="E3" s="4"/>
      <c r="F3" s="4"/>
      <c r="G3" s="4"/>
      <c r="H3" s="4"/>
    </row>
    <row r="4" spans="1:8" ht="12">
      <c r="A4" s="5" t="s">
        <v>52</v>
      </c>
      <c r="B4" s="6"/>
      <c r="C4" s="91">
        <v>50</v>
      </c>
      <c r="D4" s="91">
        <v>40</v>
      </c>
      <c r="E4" s="4"/>
      <c r="F4" s="4"/>
      <c r="G4" s="4"/>
      <c r="H4" s="4"/>
    </row>
    <row r="5" spans="1:8" ht="12">
      <c r="A5" s="7" t="s">
        <v>36</v>
      </c>
      <c r="B5" s="8"/>
      <c r="C5" s="14"/>
      <c r="D5" s="6"/>
      <c r="E5" s="12" t="s">
        <v>38</v>
      </c>
      <c r="F5" s="42"/>
      <c r="G5" s="12" t="s">
        <v>37</v>
      </c>
      <c r="H5" s="12" t="s">
        <v>39</v>
      </c>
    </row>
    <row r="6" spans="1:8" ht="12">
      <c r="A6" s="22" t="s">
        <v>53</v>
      </c>
      <c r="B6" s="3"/>
      <c r="C6" s="23">
        <v>3</v>
      </c>
      <c r="D6" s="47">
        <v>5</v>
      </c>
      <c r="E6" s="23">
        <f>C6*B10+D6*B11</f>
        <v>150</v>
      </c>
      <c r="F6" s="24" t="s">
        <v>144</v>
      </c>
      <c r="G6" s="23">
        <v>150</v>
      </c>
      <c r="H6" s="23">
        <f>G6-E6</f>
        <v>0</v>
      </c>
    </row>
    <row r="7" spans="1:8" ht="12">
      <c r="A7" s="18" t="s">
        <v>54</v>
      </c>
      <c r="B7" s="8"/>
      <c r="C7" s="11">
        <v>10</v>
      </c>
      <c r="D7" s="27">
        <v>4</v>
      </c>
      <c r="E7" s="11">
        <f>C7*B10+D7*B11</f>
        <v>196</v>
      </c>
      <c r="F7" s="19" t="s">
        <v>144</v>
      </c>
      <c r="G7" s="11">
        <v>200</v>
      </c>
      <c r="H7" s="11">
        <f>G7-E7</f>
        <v>4</v>
      </c>
    </row>
    <row r="8" spans="1:8" ht="12">
      <c r="A8" s="4"/>
      <c r="B8" s="4"/>
      <c r="C8" s="15"/>
      <c r="D8" s="15"/>
      <c r="E8" s="4"/>
      <c r="F8" s="4"/>
      <c r="G8" s="15"/>
      <c r="H8" s="4"/>
    </row>
    <row r="9" spans="1:8" ht="12.75" thickBot="1">
      <c r="A9" s="16" t="s">
        <v>55</v>
      </c>
      <c r="B9" s="17"/>
      <c r="C9" s="4"/>
      <c r="D9" s="4"/>
      <c r="E9" s="4"/>
      <c r="F9" s="4"/>
      <c r="G9" s="4"/>
      <c r="H9" s="4"/>
    </row>
    <row r="10" spans="1:8" ht="12">
      <c r="A10" s="53" t="s">
        <v>56</v>
      </c>
      <c r="B10" s="55">
        <v>10</v>
      </c>
      <c r="C10" s="4"/>
      <c r="D10" s="4"/>
      <c r="E10" s="4"/>
      <c r="F10" s="4"/>
      <c r="G10" s="4"/>
      <c r="H10" s="4"/>
    </row>
    <row r="11" spans="1:2" ht="12.75" thickBot="1">
      <c r="A11" s="21" t="s">
        <v>57</v>
      </c>
      <c r="B11" s="57">
        <v>24</v>
      </c>
    </row>
    <row r="12" spans="1:2" ht="12">
      <c r="A12" s="20" t="s">
        <v>58</v>
      </c>
      <c r="B12" s="90">
        <f>C4*B10+D4*B11</f>
        <v>1460</v>
      </c>
    </row>
    <row r="17" spans="1:8" ht="12">
      <c r="A17" s="2" t="s">
        <v>49</v>
      </c>
      <c r="B17" s="3"/>
      <c r="C17" s="11" t="s">
        <v>50</v>
      </c>
      <c r="D17" s="11" t="s">
        <v>51</v>
      </c>
      <c r="E17" s="4"/>
      <c r="F17" s="4"/>
      <c r="G17" s="4"/>
      <c r="H17" s="4"/>
    </row>
    <row r="18" spans="1:8" ht="12">
      <c r="A18" s="5" t="s">
        <v>52</v>
      </c>
      <c r="B18" s="6"/>
      <c r="C18" s="91">
        <v>50</v>
      </c>
      <c r="D18" s="91">
        <v>40</v>
      </c>
      <c r="E18" s="4"/>
      <c r="F18" s="4"/>
      <c r="G18" s="4"/>
      <c r="H18" s="4"/>
    </row>
    <row r="19" spans="1:8" ht="12">
      <c r="A19" s="7" t="s">
        <v>36</v>
      </c>
      <c r="B19" s="8"/>
      <c r="C19" s="14"/>
      <c r="D19" s="6"/>
      <c r="E19" s="12" t="s">
        <v>38</v>
      </c>
      <c r="F19" s="42"/>
      <c r="G19" s="12" t="s">
        <v>37</v>
      </c>
      <c r="H19" s="12" t="s">
        <v>39</v>
      </c>
    </row>
    <row r="20" spans="1:8" ht="12">
      <c r="A20" s="22" t="s">
        <v>53</v>
      </c>
      <c r="B20" s="3"/>
      <c r="C20" s="23">
        <v>3</v>
      </c>
      <c r="D20" s="47">
        <v>5</v>
      </c>
      <c r="E20" s="23">
        <f>C20*B24+D20*B25</f>
        <v>150.00000000000747</v>
      </c>
      <c r="F20" s="24" t="s">
        <v>144</v>
      </c>
      <c r="G20" s="23">
        <v>150</v>
      </c>
      <c r="H20" s="23">
        <f>G20-E20</f>
        <v>-7.474909580196254E-12</v>
      </c>
    </row>
    <row r="21" spans="1:8" ht="12">
      <c r="A21" s="18" t="s">
        <v>54</v>
      </c>
      <c r="B21" s="8"/>
      <c r="C21" s="11">
        <v>10</v>
      </c>
      <c r="D21" s="27">
        <v>4</v>
      </c>
      <c r="E21" s="11">
        <f>C21*B24+D21*B25</f>
        <v>200.00000000000557</v>
      </c>
      <c r="F21" s="19" t="s">
        <v>144</v>
      </c>
      <c r="G21" s="11">
        <v>200</v>
      </c>
      <c r="H21" s="11">
        <f>G21-E21</f>
        <v>-5.5706550483591855E-12</v>
      </c>
    </row>
    <row r="22" spans="1:8" ht="12">
      <c r="A22" s="4"/>
      <c r="B22" s="4"/>
      <c r="C22" s="15"/>
      <c r="D22" s="15"/>
      <c r="E22" s="4"/>
      <c r="F22" s="4"/>
      <c r="G22" s="15"/>
      <c r="H22" s="4"/>
    </row>
    <row r="23" spans="1:8" ht="12.75" thickBot="1">
      <c r="A23" s="16" t="s">
        <v>55</v>
      </c>
      <c r="B23" s="17"/>
      <c r="C23" s="12" t="s">
        <v>141</v>
      </c>
      <c r="D23" s="12" t="s">
        <v>33</v>
      </c>
      <c r="E23" s="4"/>
      <c r="F23" s="4"/>
      <c r="G23" s="4"/>
      <c r="H23" s="4"/>
    </row>
    <row r="24" spans="1:8" ht="12.75" thickBot="1">
      <c r="A24" s="53" t="s">
        <v>56</v>
      </c>
      <c r="B24" s="65">
        <v>10.526315789473632</v>
      </c>
      <c r="C24" s="64">
        <v>10</v>
      </c>
      <c r="D24" s="49">
        <f>B10-C24</f>
        <v>0</v>
      </c>
      <c r="E24" s="4"/>
      <c r="F24" s="4"/>
      <c r="G24" s="4"/>
      <c r="H24" s="4"/>
    </row>
    <row r="25" spans="1:6" ht="12.75" thickBot="1">
      <c r="A25" s="21" t="s">
        <v>57</v>
      </c>
      <c r="B25" s="65">
        <v>23.68421052631732</v>
      </c>
      <c r="C25" s="64">
        <v>23</v>
      </c>
      <c r="D25" s="49">
        <f>B11-C25</f>
        <v>1</v>
      </c>
      <c r="E25" s="34" t="s">
        <v>34</v>
      </c>
      <c r="F25" s="34"/>
    </row>
    <row r="26" spans="1:6" ht="12">
      <c r="A26" s="20" t="s">
        <v>58</v>
      </c>
      <c r="B26" s="66">
        <f>C$18*B24+D$18*B25</f>
        <v>1473.6842105263743</v>
      </c>
      <c r="C26" s="94">
        <f>C$18*C24+D$18*C25</f>
        <v>1420</v>
      </c>
      <c r="D26" s="93">
        <f>B12-C26</f>
        <v>40</v>
      </c>
      <c r="E26" s="34" t="s">
        <v>35</v>
      </c>
      <c r="F26" s="34"/>
    </row>
    <row r="28" spans="1:4" ht="12.75" thickBot="1">
      <c r="A28" s="16" t="s">
        <v>55</v>
      </c>
      <c r="B28" s="17"/>
      <c r="C28" s="12" t="s">
        <v>32</v>
      </c>
      <c r="D28" s="12" t="s">
        <v>33</v>
      </c>
    </row>
    <row r="29" spans="1:6" ht="13.5" thickBot="1">
      <c r="A29" s="53" t="s">
        <v>56</v>
      </c>
      <c r="B29" s="65">
        <v>10.526315789473632</v>
      </c>
      <c r="C29" s="64">
        <v>11</v>
      </c>
      <c r="D29" s="49">
        <f>B10-C29</f>
        <v>-1</v>
      </c>
      <c r="E29" s="50" t="s">
        <v>142</v>
      </c>
      <c r="F29" s="50"/>
    </row>
    <row r="30" spans="1:4" ht="12.75" thickBot="1">
      <c r="A30" s="21" t="s">
        <v>57</v>
      </c>
      <c r="B30" s="65">
        <v>23.68421052631732</v>
      </c>
      <c r="C30" s="64">
        <v>24</v>
      </c>
      <c r="D30" s="49">
        <f>B11-C30</f>
        <v>0</v>
      </c>
    </row>
    <row r="31" spans="1:6" ht="12.75">
      <c r="A31" s="20" t="s">
        <v>58</v>
      </c>
      <c r="B31" s="66">
        <f>C$18*B29+D$18*B30</f>
        <v>1473.6842105263743</v>
      </c>
      <c r="C31" s="94">
        <f>C$18*C29+D$18*C30</f>
        <v>1510</v>
      </c>
      <c r="D31" s="93">
        <f>B12-C31</f>
        <v>-50</v>
      </c>
      <c r="E31" s="50" t="s">
        <v>143</v>
      </c>
      <c r="F31" s="50"/>
    </row>
  </sheetData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2" sqref="B12"/>
    </sheetView>
  </sheetViews>
  <sheetFormatPr defaultColWidth="11.421875" defaultRowHeight="12.75"/>
  <cols>
    <col min="1" max="1" width="12.28125" style="0" customWidth="1"/>
    <col min="2" max="2" width="10.140625" style="0" customWidth="1"/>
    <col min="3" max="4" width="10.421875" style="0" customWidth="1"/>
    <col min="5" max="5" width="8.8515625" style="0" customWidth="1"/>
    <col min="6" max="6" width="2.421875" style="0" customWidth="1"/>
    <col min="7" max="16384" width="8.8515625" style="0" customWidth="1"/>
  </cols>
  <sheetData>
    <row r="1" ht="12">
      <c r="A1" s="1" t="s">
        <v>24</v>
      </c>
    </row>
    <row r="3" spans="1:8" ht="12">
      <c r="A3" s="2" t="s">
        <v>59</v>
      </c>
      <c r="B3" s="3"/>
      <c r="C3" s="11" t="s">
        <v>60</v>
      </c>
      <c r="D3" s="11" t="s">
        <v>61</v>
      </c>
      <c r="E3" s="4"/>
      <c r="F3" s="4"/>
      <c r="G3" s="4"/>
      <c r="H3" s="4"/>
    </row>
    <row r="4" spans="1:8" ht="12">
      <c r="A4" s="5" t="s">
        <v>52</v>
      </c>
      <c r="B4" s="6"/>
      <c r="C4" s="88">
        <v>50</v>
      </c>
      <c r="D4" s="88">
        <v>10</v>
      </c>
      <c r="E4" s="4"/>
      <c r="F4" s="4"/>
      <c r="G4" s="4"/>
      <c r="H4" s="4"/>
    </row>
    <row r="5" spans="1:8" ht="12">
      <c r="A5" s="7" t="s">
        <v>36</v>
      </c>
      <c r="B5" s="8"/>
      <c r="C5" s="14"/>
      <c r="D5" s="6"/>
      <c r="E5" s="12" t="s">
        <v>38</v>
      </c>
      <c r="F5" s="42"/>
      <c r="G5" s="12" t="s">
        <v>37</v>
      </c>
      <c r="H5" s="13" t="s">
        <v>39</v>
      </c>
    </row>
    <row r="6" spans="1:8" ht="12">
      <c r="A6" s="18" t="s">
        <v>62</v>
      </c>
      <c r="B6" s="8"/>
      <c r="C6" s="11">
        <v>1</v>
      </c>
      <c r="D6" s="27">
        <v>1</v>
      </c>
      <c r="E6" s="11">
        <f>C6*B10+D6*B11</f>
        <v>7</v>
      </c>
      <c r="F6" s="19" t="s">
        <v>144</v>
      </c>
      <c r="G6" s="11">
        <v>15</v>
      </c>
      <c r="H6" s="11">
        <f>G6-E6</f>
        <v>8</v>
      </c>
    </row>
    <row r="7" spans="1:8" ht="12">
      <c r="A7" s="25" t="s">
        <v>54</v>
      </c>
      <c r="B7" s="6"/>
      <c r="C7" s="10">
        <v>4</v>
      </c>
      <c r="D7" s="28">
        <v>1</v>
      </c>
      <c r="E7" s="10">
        <f>C7*B10+D7*B11</f>
        <v>25</v>
      </c>
      <c r="F7" s="26" t="s">
        <v>144</v>
      </c>
      <c r="G7" s="10">
        <v>25</v>
      </c>
      <c r="H7" s="10">
        <f>G7-E7</f>
        <v>0</v>
      </c>
    </row>
    <row r="8" spans="1:8" ht="12">
      <c r="A8" s="4"/>
      <c r="B8" s="4"/>
      <c r="C8" s="15"/>
      <c r="D8" s="15"/>
      <c r="E8" s="4"/>
      <c r="F8" s="4"/>
      <c r="G8" s="15"/>
      <c r="H8" s="4"/>
    </row>
    <row r="9" spans="1:8" ht="12.75" thickBot="1">
      <c r="A9" s="16" t="s">
        <v>55</v>
      </c>
      <c r="B9" s="17"/>
      <c r="C9" s="4"/>
      <c r="D9" s="4"/>
      <c r="E9" s="4"/>
      <c r="F9" s="4"/>
      <c r="G9" s="4"/>
      <c r="H9" s="4"/>
    </row>
    <row r="10" spans="1:8" ht="12">
      <c r="A10" s="53" t="s">
        <v>63</v>
      </c>
      <c r="B10" s="55">
        <v>6</v>
      </c>
      <c r="C10" s="4"/>
      <c r="D10" s="4"/>
      <c r="E10" s="4"/>
      <c r="F10" s="4"/>
      <c r="G10" s="4"/>
      <c r="H10" s="4"/>
    </row>
    <row r="11" spans="1:2" ht="12.75" thickBot="1">
      <c r="A11" s="21" t="s">
        <v>64</v>
      </c>
      <c r="B11" s="57">
        <v>1</v>
      </c>
    </row>
    <row r="12" spans="1:2" ht="12">
      <c r="A12" s="20" t="s">
        <v>58</v>
      </c>
      <c r="B12" s="90">
        <f>C4*B10+D4*B11</f>
        <v>310</v>
      </c>
    </row>
  </sheetData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2" sqref="B12"/>
    </sheetView>
  </sheetViews>
  <sheetFormatPr defaultColWidth="11.421875" defaultRowHeight="12.75"/>
  <cols>
    <col min="1" max="1" width="12.28125" style="0" customWidth="1"/>
    <col min="2" max="2" width="10.140625" style="0" customWidth="1"/>
    <col min="3" max="4" width="10.421875" style="0" customWidth="1"/>
    <col min="5" max="5" width="8.8515625" style="0" customWidth="1"/>
    <col min="6" max="6" width="2.421875" style="0" customWidth="1"/>
    <col min="7" max="16384" width="8.8515625" style="0" customWidth="1"/>
  </cols>
  <sheetData>
    <row r="1" ht="12">
      <c r="A1" s="1" t="s">
        <v>25</v>
      </c>
    </row>
    <row r="3" spans="1:8" ht="12">
      <c r="A3" s="2" t="s">
        <v>65</v>
      </c>
      <c r="B3" s="3"/>
      <c r="C3" s="11" t="s">
        <v>66</v>
      </c>
      <c r="D3" s="11" t="s">
        <v>67</v>
      </c>
      <c r="E3" s="4"/>
      <c r="F3" s="4"/>
      <c r="G3" s="4"/>
      <c r="H3" s="4"/>
    </row>
    <row r="4" spans="1:8" ht="12">
      <c r="A4" s="5" t="s">
        <v>52</v>
      </c>
      <c r="B4" s="6"/>
      <c r="C4" s="88">
        <v>50</v>
      </c>
      <c r="D4" s="88">
        <v>40</v>
      </c>
      <c r="E4" s="4"/>
      <c r="F4" s="4"/>
      <c r="G4" s="4"/>
      <c r="H4" s="4"/>
    </row>
    <row r="5" spans="1:8" ht="12">
      <c r="A5" s="7" t="s">
        <v>36</v>
      </c>
      <c r="B5" s="8"/>
      <c r="C5" s="14"/>
      <c r="D5" s="6"/>
      <c r="E5" s="12" t="s">
        <v>38</v>
      </c>
      <c r="F5" s="42"/>
      <c r="G5" s="12" t="s">
        <v>37</v>
      </c>
      <c r="H5" s="13" t="s">
        <v>39</v>
      </c>
    </row>
    <row r="6" spans="1:8" ht="12">
      <c r="A6" s="18" t="s">
        <v>68</v>
      </c>
      <c r="B6" s="8"/>
      <c r="C6" s="11">
        <v>2</v>
      </c>
      <c r="D6" s="27">
        <v>5</v>
      </c>
      <c r="E6" s="11">
        <f>C6*B10+D6*B11</f>
        <v>28</v>
      </c>
      <c r="F6" s="19" t="s">
        <v>144</v>
      </c>
      <c r="G6" s="11">
        <v>35</v>
      </c>
      <c r="H6" s="11">
        <f>G6-E6</f>
        <v>7</v>
      </c>
    </row>
    <row r="7" spans="1:8" ht="12">
      <c r="A7" s="25" t="s">
        <v>54</v>
      </c>
      <c r="B7" s="6"/>
      <c r="C7" s="10">
        <v>3</v>
      </c>
      <c r="D7" s="28">
        <v>2</v>
      </c>
      <c r="E7" s="10">
        <f>C7*B10+D7*B11</f>
        <v>20</v>
      </c>
      <c r="F7" s="26" t="s">
        <v>144</v>
      </c>
      <c r="G7" s="10">
        <v>20</v>
      </c>
      <c r="H7" s="10">
        <f>G7-E7</f>
        <v>0</v>
      </c>
    </row>
    <row r="8" spans="1:8" ht="12">
      <c r="A8" s="4"/>
      <c r="B8" s="4"/>
      <c r="C8" s="15"/>
      <c r="D8" s="15"/>
      <c r="E8" s="4"/>
      <c r="F8" s="4"/>
      <c r="G8" s="15"/>
      <c r="H8" s="4"/>
    </row>
    <row r="9" spans="1:8" ht="12.75" thickBot="1">
      <c r="A9" s="16" t="s">
        <v>55</v>
      </c>
      <c r="B9" s="17"/>
      <c r="C9" s="4"/>
      <c r="D9" s="4"/>
      <c r="E9" s="4"/>
      <c r="F9" s="4"/>
      <c r="G9" s="4"/>
      <c r="H9" s="4"/>
    </row>
    <row r="10" spans="1:8" ht="12">
      <c r="A10" s="53" t="s">
        <v>63</v>
      </c>
      <c r="B10" s="55">
        <v>4</v>
      </c>
      <c r="C10" s="4"/>
      <c r="D10" s="4"/>
      <c r="E10" s="4"/>
      <c r="F10" s="4"/>
      <c r="G10" s="4"/>
      <c r="H10" s="4"/>
    </row>
    <row r="11" spans="1:2" ht="12.75" thickBot="1">
      <c r="A11" s="21" t="s">
        <v>64</v>
      </c>
      <c r="B11" s="57">
        <v>4</v>
      </c>
    </row>
    <row r="12" spans="1:2" ht="12">
      <c r="A12" s="20" t="s">
        <v>58</v>
      </c>
      <c r="B12" s="90">
        <f>C4*B10+D4*B11</f>
        <v>360</v>
      </c>
    </row>
    <row r="17" spans="1:8" ht="12">
      <c r="A17" s="2" t="s">
        <v>65</v>
      </c>
      <c r="B17" s="3"/>
      <c r="C17" s="11" t="s">
        <v>66</v>
      </c>
      <c r="D17" s="11" t="s">
        <v>67</v>
      </c>
      <c r="E17" s="4"/>
      <c r="F17" s="4"/>
      <c r="G17" s="4"/>
      <c r="H17" s="4"/>
    </row>
    <row r="18" spans="1:8" ht="12">
      <c r="A18" s="5" t="s">
        <v>52</v>
      </c>
      <c r="B18" s="6"/>
      <c r="C18" s="88">
        <v>50</v>
      </c>
      <c r="D18" s="88">
        <v>40</v>
      </c>
      <c r="E18" s="4"/>
      <c r="F18" s="4"/>
      <c r="G18" s="4"/>
      <c r="H18" s="4"/>
    </row>
    <row r="19" spans="1:8" ht="12">
      <c r="A19" s="7" t="s">
        <v>36</v>
      </c>
      <c r="B19" s="8"/>
      <c r="C19" s="14"/>
      <c r="D19" s="6"/>
      <c r="E19" s="12" t="s">
        <v>38</v>
      </c>
      <c r="F19" s="42"/>
      <c r="G19" s="12" t="s">
        <v>37</v>
      </c>
      <c r="H19" s="13" t="s">
        <v>39</v>
      </c>
    </row>
    <row r="20" spans="1:8" ht="12">
      <c r="A20" s="18" t="s">
        <v>68</v>
      </c>
      <c r="B20" s="8"/>
      <c r="C20" s="11">
        <v>2</v>
      </c>
      <c r="D20" s="27">
        <v>5</v>
      </c>
      <c r="E20" s="11">
        <f>C20*B24+D20*B25</f>
        <v>34.99999999999936</v>
      </c>
      <c r="F20" s="19" t="s">
        <v>144</v>
      </c>
      <c r="G20" s="11">
        <v>35</v>
      </c>
      <c r="H20" s="11">
        <f>G20-E20</f>
        <v>6.394884621840902E-13</v>
      </c>
    </row>
    <row r="21" spans="1:8" ht="12">
      <c r="A21" s="25" t="s">
        <v>54</v>
      </c>
      <c r="B21" s="6"/>
      <c r="C21" s="10">
        <v>3</v>
      </c>
      <c r="D21" s="28">
        <v>2</v>
      </c>
      <c r="E21" s="10">
        <f>C21*B24+D21*B25</f>
        <v>20.000000000011305</v>
      </c>
      <c r="F21" s="26" t="s">
        <v>144</v>
      </c>
      <c r="G21" s="10">
        <v>20</v>
      </c>
      <c r="H21" s="10">
        <f>G21-E21</f>
        <v>-1.1304734925943194E-11</v>
      </c>
    </row>
    <row r="22" spans="1:8" ht="12">
      <c r="A22" s="4"/>
      <c r="B22" s="4"/>
      <c r="C22" s="15"/>
      <c r="D22" s="15"/>
      <c r="E22" s="4"/>
      <c r="F22" s="4"/>
      <c r="G22" s="15"/>
      <c r="H22" s="4"/>
    </row>
    <row r="23" spans="1:8" ht="12.75" thickBot="1">
      <c r="A23" s="16" t="s">
        <v>55</v>
      </c>
      <c r="B23" s="17"/>
      <c r="C23" s="12" t="s">
        <v>141</v>
      </c>
      <c r="D23" s="12" t="s">
        <v>33</v>
      </c>
      <c r="E23" s="4"/>
      <c r="F23" s="4"/>
      <c r="G23" s="4"/>
      <c r="H23" s="4"/>
    </row>
    <row r="24" spans="1:8" ht="12">
      <c r="A24" s="53" t="s">
        <v>63</v>
      </c>
      <c r="B24" s="62">
        <v>2.7272727272779824</v>
      </c>
      <c r="C24" s="32">
        <f>INT(B24)</f>
        <v>2</v>
      </c>
      <c r="D24" s="30">
        <f>B10-C24</f>
        <v>2</v>
      </c>
      <c r="E24" s="4"/>
      <c r="F24" s="4"/>
      <c r="G24" s="4"/>
      <c r="H24" s="4"/>
    </row>
    <row r="25" spans="1:5" ht="12.75" thickBot="1">
      <c r="A25" s="21" t="s">
        <v>64</v>
      </c>
      <c r="B25" s="63">
        <v>5.909090909088679</v>
      </c>
      <c r="C25" s="32">
        <f>INT(B25)</f>
        <v>5</v>
      </c>
      <c r="D25" s="30">
        <f>B11-C25</f>
        <v>-1</v>
      </c>
      <c r="E25" s="34" t="s">
        <v>34</v>
      </c>
    </row>
    <row r="26" spans="1:5" ht="12">
      <c r="A26" s="20" t="s">
        <v>58</v>
      </c>
      <c r="B26" s="67">
        <f>$C18*B24+$D18*B25</f>
        <v>372.7272727274463</v>
      </c>
      <c r="C26" s="68">
        <f>$C18*C24+$D18*C25</f>
        <v>300</v>
      </c>
      <c r="D26" s="68">
        <f>B12-C26</f>
        <v>60</v>
      </c>
      <c r="E26" s="34" t="s">
        <v>35</v>
      </c>
    </row>
  </sheetData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2" sqref="B12"/>
    </sheetView>
  </sheetViews>
  <sheetFormatPr defaultColWidth="11.421875" defaultRowHeight="12.75"/>
  <cols>
    <col min="1" max="1" width="8.8515625" style="0" customWidth="1"/>
    <col min="2" max="2" width="10.140625" style="0" customWidth="1"/>
    <col min="3" max="6" width="8.8515625" style="0" customWidth="1"/>
    <col min="7" max="7" width="2.8515625" style="0" customWidth="1"/>
    <col min="8" max="16384" width="8.8515625" style="0" customWidth="1"/>
  </cols>
  <sheetData>
    <row r="1" ht="12">
      <c r="A1" s="1" t="s">
        <v>26</v>
      </c>
    </row>
    <row r="3" spans="1:9" ht="12">
      <c r="A3" s="2" t="s">
        <v>69</v>
      </c>
      <c r="B3" s="3"/>
      <c r="C3" s="11" t="s">
        <v>70</v>
      </c>
      <c r="D3" s="27" t="s">
        <v>71</v>
      </c>
      <c r="E3" s="23" t="s">
        <v>72</v>
      </c>
      <c r="F3" s="4"/>
      <c r="G3" s="4"/>
      <c r="H3" s="4"/>
      <c r="I3" s="4"/>
    </row>
    <row r="4" spans="1:9" ht="12">
      <c r="A4" s="5" t="s">
        <v>73</v>
      </c>
      <c r="B4" s="6"/>
      <c r="C4" s="88">
        <v>1000</v>
      </c>
      <c r="D4" s="92">
        <v>700</v>
      </c>
      <c r="E4" s="89">
        <v>800</v>
      </c>
      <c r="F4" s="4"/>
      <c r="G4" s="4"/>
      <c r="H4" s="4"/>
      <c r="I4" s="4"/>
    </row>
    <row r="5" spans="1:9" ht="12">
      <c r="A5" s="7" t="s">
        <v>36</v>
      </c>
      <c r="B5" s="8"/>
      <c r="C5" s="14"/>
      <c r="D5" s="6"/>
      <c r="E5" s="14"/>
      <c r="F5" s="12" t="s">
        <v>38</v>
      </c>
      <c r="G5" s="42"/>
      <c r="H5" s="12" t="s">
        <v>37</v>
      </c>
      <c r="I5" s="13" t="s">
        <v>39</v>
      </c>
    </row>
    <row r="6" spans="1:9" ht="12">
      <c r="A6" s="18" t="s">
        <v>74</v>
      </c>
      <c r="B6" s="30"/>
      <c r="C6" s="11">
        <v>5000</v>
      </c>
      <c r="D6" s="11">
        <v>6000</v>
      </c>
      <c r="E6" s="11">
        <v>4000</v>
      </c>
      <c r="F6" s="11">
        <f>C6*B9+D6*B10+E6*B11</f>
        <v>9000</v>
      </c>
      <c r="G6" s="19" t="s">
        <v>144</v>
      </c>
      <c r="H6" s="11">
        <v>10000</v>
      </c>
      <c r="I6" s="11">
        <f>H6-F6</f>
        <v>1000</v>
      </c>
    </row>
    <row r="7" spans="1:9" ht="12">
      <c r="A7" s="4"/>
      <c r="B7" s="4"/>
      <c r="C7" s="15"/>
      <c r="D7" s="15"/>
      <c r="E7" s="15"/>
      <c r="F7" s="4"/>
      <c r="G7" s="4"/>
      <c r="H7" s="15"/>
      <c r="I7" s="4"/>
    </row>
    <row r="8" spans="1:9" ht="12.75" thickBot="1">
      <c r="A8" s="16" t="s">
        <v>75</v>
      </c>
      <c r="B8" s="17"/>
      <c r="C8" s="4"/>
      <c r="D8" s="4"/>
      <c r="E8" s="4"/>
      <c r="F8" s="4"/>
      <c r="G8" s="4"/>
      <c r="H8" s="4"/>
      <c r="I8" s="4"/>
    </row>
    <row r="9" spans="1:9" ht="12">
      <c r="A9" s="53" t="s">
        <v>76</v>
      </c>
      <c r="B9" s="55">
        <v>1</v>
      </c>
      <c r="C9" s="4"/>
      <c r="D9" s="4"/>
      <c r="E9" s="4"/>
      <c r="F9" s="4"/>
      <c r="G9" s="4"/>
      <c r="H9" s="4"/>
      <c r="I9" s="4"/>
    </row>
    <row r="10" spans="1:2" ht="12">
      <c r="A10" s="21" t="s">
        <v>77</v>
      </c>
      <c r="B10" s="56">
        <v>0</v>
      </c>
    </row>
    <row r="11" spans="1:2" ht="12.75" thickBot="1">
      <c r="A11" s="53" t="s">
        <v>78</v>
      </c>
      <c r="B11" s="57">
        <v>1</v>
      </c>
    </row>
    <row r="12" spans="1:2" ht="12">
      <c r="A12" s="31" t="s">
        <v>58</v>
      </c>
      <c r="B12" s="90">
        <f>C4*B9+D4*B10+E4*B11</f>
        <v>1800</v>
      </c>
    </row>
  </sheetData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2" sqref="B12"/>
    </sheetView>
  </sheetViews>
  <sheetFormatPr defaultColWidth="11.421875" defaultRowHeight="12.75"/>
  <cols>
    <col min="1" max="1" width="8.8515625" style="0" customWidth="1"/>
    <col min="2" max="2" width="10.140625" style="0" customWidth="1"/>
    <col min="3" max="6" width="8.8515625" style="0" customWidth="1"/>
    <col min="7" max="7" width="2.421875" style="0" customWidth="1"/>
    <col min="8" max="16384" width="8.8515625" style="0" customWidth="1"/>
  </cols>
  <sheetData>
    <row r="1" ht="12">
      <c r="A1" s="1" t="s">
        <v>140</v>
      </c>
    </row>
    <row r="3" spans="1:9" ht="12">
      <c r="A3" s="2" t="s">
        <v>69</v>
      </c>
      <c r="B3" s="3"/>
      <c r="C3" s="11" t="s">
        <v>70</v>
      </c>
      <c r="D3" s="27" t="s">
        <v>71</v>
      </c>
      <c r="E3" s="23" t="s">
        <v>72</v>
      </c>
      <c r="F3" s="4"/>
      <c r="G3" s="4"/>
      <c r="H3" s="4"/>
      <c r="I3" s="4"/>
    </row>
    <row r="4" spans="1:9" ht="12">
      <c r="A4" s="5" t="s">
        <v>73</v>
      </c>
      <c r="B4" s="6"/>
      <c r="C4" s="10">
        <v>1000</v>
      </c>
      <c r="D4" s="28">
        <v>700</v>
      </c>
      <c r="E4" s="11">
        <v>800</v>
      </c>
      <c r="F4" s="4"/>
      <c r="G4" s="4"/>
      <c r="H4" s="4"/>
      <c r="I4" s="4"/>
    </row>
    <row r="5" spans="1:9" ht="12">
      <c r="A5" s="7" t="s">
        <v>36</v>
      </c>
      <c r="B5" s="8"/>
      <c r="C5" s="14"/>
      <c r="D5" s="6"/>
      <c r="E5" s="14"/>
      <c r="F5" s="9" t="s">
        <v>38</v>
      </c>
      <c r="G5" s="41"/>
      <c r="H5" s="29" t="s">
        <v>37</v>
      </c>
      <c r="I5" s="13" t="s">
        <v>39</v>
      </c>
    </row>
    <row r="6" spans="1:9" ht="12">
      <c r="A6" s="18" t="s">
        <v>74</v>
      </c>
      <c r="B6" s="30"/>
      <c r="C6" s="11">
        <v>5000</v>
      </c>
      <c r="D6" s="11">
        <v>6000</v>
      </c>
      <c r="E6" s="11">
        <v>4000</v>
      </c>
      <c r="F6" s="19">
        <f>C6*B9+D6*B10+E6*B11</f>
        <v>9000</v>
      </c>
      <c r="G6" s="11" t="s">
        <v>144</v>
      </c>
      <c r="H6" s="35">
        <v>10000</v>
      </c>
      <c r="I6" s="11">
        <f>H6-F6</f>
        <v>1000</v>
      </c>
    </row>
    <row r="7" spans="1:9" ht="12">
      <c r="A7" s="4"/>
      <c r="B7" s="4"/>
      <c r="C7" s="15"/>
      <c r="D7" s="15"/>
      <c r="E7" s="15"/>
      <c r="F7" s="4"/>
      <c r="G7" s="4"/>
      <c r="H7" s="15"/>
      <c r="I7" s="4"/>
    </row>
    <row r="8" spans="1:9" ht="12.75" thickBot="1">
      <c r="A8" s="16" t="s">
        <v>75</v>
      </c>
      <c r="B8" s="17"/>
      <c r="C8" s="4"/>
      <c r="D8" s="4"/>
      <c r="E8" s="4"/>
      <c r="F8" s="4"/>
      <c r="G8" s="4"/>
      <c r="H8" s="4"/>
      <c r="I8" s="4"/>
    </row>
    <row r="9" spans="1:9" ht="12">
      <c r="A9" s="53" t="s">
        <v>76</v>
      </c>
      <c r="B9" s="55">
        <v>1</v>
      </c>
      <c r="C9" s="4"/>
      <c r="D9" s="4"/>
      <c r="E9" s="4"/>
      <c r="F9" s="4"/>
      <c r="G9" s="4"/>
      <c r="H9" s="4"/>
      <c r="I9" s="4"/>
    </row>
    <row r="10" spans="1:2" ht="12">
      <c r="A10" s="21" t="s">
        <v>77</v>
      </c>
      <c r="B10" s="56">
        <v>0</v>
      </c>
    </row>
    <row r="11" spans="1:2" ht="12.75" thickBot="1">
      <c r="A11" s="53" t="s">
        <v>78</v>
      </c>
      <c r="B11" s="57">
        <v>1</v>
      </c>
    </row>
    <row r="12" spans="1:2" ht="12">
      <c r="A12" s="31" t="s">
        <v>58</v>
      </c>
      <c r="B12" s="90">
        <f>C4*B9+D4*B10+E4*B11</f>
        <v>1800</v>
      </c>
    </row>
  </sheetData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13" sqref="B13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3" width="13.8515625" style="0" customWidth="1"/>
    <col min="4" max="4" width="11.7109375" style="0" customWidth="1"/>
    <col min="5" max="5" width="8.8515625" style="0" customWidth="1"/>
    <col min="6" max="6" width="3.28125" style="0" customWidth="1"/>
    <col min="7" max="16384" width="8.8515625" style="0" customWidth="1"/>
  </cols>
  <sheetData>
    <row r="1" ht="12">
      <c r="A1" s="1" t="s">
        <v>27</v>
      </c>
    </row>
    <row r="3" spans="1:8" ht="12">
      <c r="A3" s="2" t="s">
        <v>79</v>
      </c>
      <c r="B3" s="3"/>
      <c r="C3" s="11" t="s">
        <v>80</v>
      </c>
      <c r="D3" s="11" t="s">
        <v>81</v>
      </c>
      <c r="E3" s="4"/>
      <c r="F3" s="4"/>
      <c r="G3" s="4"/>
      <c r="H3" s="4"/>
    </row>
    <row r="4" spans="1:8" ht="12">
      <c r="A4" s="5" t="s">
        <v>82</v>
      </c>
      <c r="B4" s="6"/>
      <c r="C4" s="10">
        <v>81</v>
      </c>
      <c r="D4" s="10">
        <v>50</v>
      </c>
      <c r="E4" s="4"/>
      <c r="F4" s="4"/>
      <c r="G4" s="4"/>
      <c r="H4" s="4"/>
    </row>
    <row r="5" spans="1:8" ht="12">
      <c r="A5" s="7" t="s">
        <v>83</v>
      </c>
      <c r="B5" s="8"/>
      <c r="C5" s="14"/>
      <c r="D5" s="6"/>
      <c r="E5" s="12" t="s">
        <v>38</v>
      </c>
      <c r="F5" s="41"/>
      <c r="G5" s="12" t="s">
        <v>37</v>
      </c>
      <c r="H5" s="13" t="s">
        <v>39</v>
      </c>
    </row>
    <row r="6" spans="1:8" ht="12">
      <c r="A6" s="18" t="s">
        <v>84</v>
      </c>
      <c r="B6" s="8"/>
      <c r="C6" s="11">
        <v>76</v>
      </c>
      <c r="D6" s="27">
        <v>53</v>
      </c>
      <c r="E6" s="11">
        <f>C6*B11+D6*B12</f>
        <v>615</v>
      </c>
      <c r="F6" s="11" t="s">
        <v>145</v>
      </c>
      <c r="G6" s="11">
        <v>600</v>
      </c>
      <c r="H6" s="11">
        <f>E6-G6</f>
        <v>15</v>
      </c>
    </row>
    <row r="7" spans="1:8" ht="12">
      <c r="A7" s="25" t="s">
        <v>85</v>
      </c>
      <c r="B7" s="6"/>
      <c r="C7" s="10">
        <v>1</v>
      </c>
      <c r="D7" s="28">
        <v>1</v>
      </c>
      <c r="E7" s="11">
        <f>C7*B11+D7*B12</f>
        <v>9</v>
      </c>
      <c r="F7" s="11" t="s">
        <v>144</v>
      </c>
      <c r="G7" s="11">
        <v>10</v>
      </c>
      <c r="H7" s="10">
        <f>E7-G7</f>
        <v>-1</v>
      </c>
    </row>
    <row r="8" spans="1:8" ht="12">
      <c r="A8" s="18" t="s">
        <v>86</v>
      </c>
      <c r="B8" s="32"/>
      <c r="C8" s="19">
        <v>1.3</v>
      </c>
      <c r="D8" s="27">
        <v>4.1</v>
      </c>
      <c r="E8" s="11">
        <f>C8*B11+D8*B12</f>
        <v>20.1</v>
      </c>
      <c r="F8" s="11" t="s">
        <v>144</v>
      </c>
      <c r="G8" s="11">
        <v>24</v>
      </c>
      <c r="H8" s="10">
        <f>G8-E8</f>
        <v>3.8999999999999986</v>
      </c>
    </row>
    <row r="9" spans="1:8" ht="12">
      <c r="A9" s="4"/>
      <c r="B9" s="4"/>
      <c r="C9" s="15"/>
      <c r="D9" s="15"/>
      <c r="E9" s="4"/>
      <c r="F9" s="4"/>
      <c r="G9" s="15"/>
      <c r="H9" s="4"/>
    </row>
    <row r="10" spans="1:8" ht="12.75" thickBot="1">
      <c r="A10" s="16" t="s">
        <v>79</v>
      </c>
      <c r="B10" s="17"/>
      <c r="C10" s="4"/>
      <c r="D10" s="4"/>
      <c r="E10" s="4"/>
      <c r="F10" s="4"/>
      <c r="G10" s="4"/>
      <c r="H10" s="4"/>
    </row>
    <row r="11" spans="1:8" ht="12">
      <c r="A11" s="53" t="s">
        <v>87</v>
      </c>
      <c r="B11" s="55">
        <v>6</v>
      </c>
      <c r="C11" s="33"/>
      <c r="D11" s="4"/>
      <c r="E11" s="4"/>
      <c r="F11" s="4"/>
      <c r="G11" s="4"/>
      <c r="H11" s="4"/>
    </row>
    <row r="12" spans="1:3" ht="12.75" thickBot="1">
      <c r="A12" s="21" t="s">
        <v>88</v>
      </c>
      <c r="B12" s="57">
        <v>3</v>
      </c>
      <c r="C12" s="34"/>
    </row>
    <row r="13" spans="1:2" ht="12">
      <c r="A13" s="20" t="s">
        <v>89</v>
      </c>
      <c r="B13" s="95">
        <f>C4*B11+D4*B12</f>
        <v>636</v>
      </c>
    </row>
  </sheetData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L14" sqref="L14"/>
    </sheetView>
  </sheetViews>
  <sheetFormatPr defaultColWidth="11.421875" defaultRowHeight="12.75"/>
  <cols>
    <col min="1" max="1" width="12.28125" style="0" customWidth="1"/>
    <col min="2" max="2" width="12.421875" style="0" customWidth="1"/>
    <col min="3" max="3" width="11.8515625" style="0" customWidth="1"/>
    <col min="4" max="4" width="10.421875" style="0" customWidth="1"/>
    <col min="5" max="5" width="12.00390625" style="0" customWidth="1"/>
    <col min="6" max="6" width="8.8515625" style="0" customWidth="1"/>
    <col min="7" max="7" width="2.140625" style="0" customWidth="1"/>
    <col min="8" max="16384" width="8.8515625" style="0" customWidth="1"/>
  </cols>
  <sheetData>
    <row r="1" ht="12">
      <c r="A1" s="1" t="s">
        <v>28</v>
      </c>
    </row>
    <row r="3" spans="1:9" ht="12">
      <c r="A3" s="2" t="s">
        <v>90</v>
      </c>
      <c r="B3" s="3"/>
      <c r="C3" s="11">
        <v>1</v>
      </c>
      <c r="D3" s="11">
        <v>2</v>
      </c>
      <c r="E3" s="11" t="s">
        <v>91</v>
      </c>
      <c r="F3" s="4"/>
      <c r="G3" s="4"/>
      <c r="H3" s="4"/>
      <c r="I3" s="4"/>
    </row>
    <row r="4" spans="1:9" ht="12">
      <c r="A4" s="5" t="s">
        <v>92</v>
      </c>
      <c r="B4" s="6"/>
      <c r="C4" s="70">
        <v>85000</v>
      </c>
      <c r="D4" s="70">
        <v>60000</v>
      </c>
      <c r="E4" s="70">
        <v>-18000</v>
      </c>
      <c r="F4" s="71"/>
      <c r="G4" s="71"/>
      <c r="H4" s="71"/>
      <c r="I4" s="71"/>
    </row>
    <row r="5" spans="1:9" ht="12">
      <c r="A5" s="7" t="s">
        <v>36</v>
      </c>
      <c r="B5" s="8"/>
      <c r="C5" s="72"/>
      <c r="D5" s="73"/>
      <c r="E5" s="74"/>
      <c r="F5" s="75" t="s">
        <v>38</v>
      </c>
      <c r="G5" s="70"/>
      <c r="H5" s="75" t="s">
        <v>37</v>
      </c>
      <c r="I5" s="74" t="s">
        <v>39</v>
      </c>
    </row>
    <row r="6" spans="1:9" ht="12">
      <c r="A6" s="18" t="s">
        <v>93</v>
      </c>
      <c r="B6" s="8"/>
      <c r="C6" s="75">
        <v>1</v>
      </c>
      <c r="D6" s="75">
        <v>1</v>
      </c>
      <c r="E6" s="75">
        <v>0</v>
      </c>
      <c r="F6" s="75">
        <f>C6*B11+D6*B12+E6*B13</f>
        <v>10</v>
      </c>
      <c r="G6" s="75" t="s">
        <v>144</v>
      </c>
      <c r="H6" s="75">
        <v>10</v>
      </c>
      <c r="I6" s="75">
        <f>H6-F6</f>
        <v>0</v>
      </c>
    </row>
    <row r="7" spans="1:9" ht="12">
      <c r="A7" s="18" t="s">
        <v>94</v>
      </c>
      <c r="B7" s="8"/>
      <c r="C7" s="75">
        <v>10000</v>
      </c>
      <c r="D7" s="76">
        <v>7000</v>
      </c>
      <c r="E7" s="75">
        <v>50</v>
      </c>
      <c r="F7" s="75">
        <f>C7*B11+D7*B12+E7*B13</f>
        <v>70000</v>
      </c>
      <c r="G7" s="75" t="s">
        <v>144</v>
      </c>
      <c r="H7" s="75">
        <v>72000</v>
      </c>
      <c r="I7" s="70">
        <f>H7-F7</f>
        <v>2000</v>
      </c>
    </row>
    <row r="8" spans="1:9" ht="12">
      <c r="A8" s="18" t="s">
        <v>95</v>
      </c>
      <c r="B8" s="32"/>
      <c r="C8" s="76">
        <v>1</v>
      </c>
      <c r="D8" s="77"/>
      <c r="E8" s="118">
        <v>-10</v>
      </c>
      <c r="F8" s="75">
        <f>C8*B11+D8*B12+E8*B13</f>
        <v>0</v>
      </c>
      <c r="G8" s="75" t="s">
        <v>144</v>
      </c>
      <c r="H8" s="75">
        <v>0</v>
      </c>
      <c r="I8" s="70">
        <f>H8-F8</f>
        <v>0</v>
      </c>
    </row>
    <row r="9" spans="1:9" ht="12">
      <c r="A9" s="4"/>
      <c r="B9" s="4"/>
      <c r="C9" s="15"/>
      <c r="D9" s="15"/>
      <c r="E9" s="119" t="s">
        <v>15</v>
      </c>
      <c r="F9" s="120"/>
      <c r="G9" s="120"/>
      <c r="H9" s="121"/>
      <c r="I9" s="122"/>
    </row>
    <row r="10" spans="1:9" ht="12.75" thickBot="1">
      <c r="A10" s="16" t="s">
        <v>96</v>
      </c>
      <c r="B10" s="17"/>
      <c r="C10" s="4"/>
      <c r="D10" s="4"/>
      <c r="E10" s="4"/>
      <c r="F10" s="4"/>
      <c r="G10" s="4"/>
      <c r="H10" s="4"/>
      <c r="I10" s="4"/>
    </row>
    <row r="11" spans="1:9" ht="12">
      <c r="A11" s="53" t="s">
        <v>97</v>
      </c>
      <c r="B11" s="55">
        <v>0</v>
      </c>
      <c r="C11" s="33" t="s">
        <v>98</v>
      </c>
      <c r="D11" s="4"/>
      <c r="E11" s="4"/>
      <c r="F11" s="4"/>
      <c r="G11" s="4"/>
      <c r="H11" s="4"/>
      <c r="I11" s="4"/>
    </row>
    <row r="12" spans="1:3" ht="12">
      <c r="A12" s="21" t="s">
        <v>99</v>
      </c>
      <c r="B12" s="56">
        <v>10</v>
      </c>
      <c r="C12" s="34" t="s">
        <v>98</v>
      </c>
    </row>
    <row r="13" spans="1:3" ht="12.75" thickBot="1">
      <c r="A13" s="53" t="s">
        <v>100</v>
      </c>
      <c r="B13" s="57">
        <v>0</v>
      </c>
      <c r="C13" s="34"/>
    </row>
    <row r="14" spans="1:2" ht="12">
      <c r="A14" s="36" t="s">
        <v>58</v>
      </c>
      <c r="B14" s="95">
        <f>C4*B11+D4*B12+E4*B13</f>
        <v>600000</v>
      </c>
    </row>
    <row r="19" ht="12.75">
      <c r="K19" s="96"/>
    </row>
    <row r="39" spans="1:9" ht="15.75" thickBot="1">
      <c r="A39" s="101" t="s">
        <v>150</v>
      </c>
      <c r="B39" s="102"/>
      <c r="C39" s="102"/>
      <c r="D39" s="102"/>
      <c r="E39" s="102"/>
      <c r="F39" s="102"/>
      <c r="G39" s="102"/>
      <c r="H39" s="102"/>
      <c r="I39" s="102"/>
    </row>
    <row r="40" spans="1:9" ht="15.75" thickBot="1">
      <c r="A40" s="103" t="s">
        <v>0</v>
      </c>
      <c r="B40" s="104"/>
      <c r="C40" s="104" t="s">
        <v>6</v>
      </c>
      <c r="D40" s="104"/>
      <c r="E40" s="104"/>
      <c r="F40" s="104"/>
      <c r="G40" s="104"/>
      <c r="H40" s="104"/>
      <c r="I40" s="105"/>
    </row>
    <row r="41" spans="1:9" ht="15.75" thickBot="1">
      <c r="A41" s="101"/>
      <c r="B41" s="102"/>
      <c r="C41" s="102"/>
      <c r="D41" s="102"/>
      <c r="E41" s="102"/>
      <c r="F41" s="102"/>
      <c r="G41" s="102"/>
      <c r="H41" s="102"/>
      <c r="I41" s="102"/>
    </row>
    <row r="42" spans="1:9" ht="15.75" thickBot="1">
      <c r="A42" s="103" t="s">
        <v>7</v>
      </c>
      <c r="B42" s="104"/>
      <c r="C42" s="104" t="s">
        <v>8</v>
      </c>
      <c r="D42" s="104"/>
      <c r="E42" s="104"/>
      <c r="F42" s="104"/>
      <c r="G42" s="104"/>
      <c r="H42" s="104"/>
      <c r="I42" s="105"/>
    </row>
    <row r="43" spans="1:9" ht="15.75" thickBot="1">
      <c r="A43" s="101"/>
      <c r="B43" s="102"/>
      <c r="C43" s="102"/>
      <c r="D43" s="102"/>
      <c r="E43" s="102"/>
      <c r="F43" s="102"/>
      <c r="G43" s="102"/>
      <c r="H43" s="102"/>
      <c r="I43" s="102"/>
    </row>
    <row r="44" spans="1:9" ht="15">
      <c r="A44" s="107" t="s">
        <v>9</v>
      </c>
      <c r="B44" s="115"/>
      <c r="C44" s="108" t="s">
        <v>1</v>
      </c>
      <c r="D44" s="108"/>
      <c r="E44" s="108"/>
      <c r="F44" s="108"/>
      <c r="G44" s="108"/>
      <c r="H44" s="108"/>
      <c r="I44" s="109"/>
    </row>
    <row r="45" spans="1:9" ht="15">
      <c r="A45" s="110"/>
      <c r="B45" s="116"/>
      <c r="C45" s="106" t="s">
        <v>10</v>
      </c>
      <c r="D45" s="106"/>
      <c r="E45" s="106"/>
      <c r="F45" s="106"/>
      <c r="G45" s="106"/>
      <c r="H45" s="106"/>
      <c r="I45" s="111"/>
    </row>
    <row r="46" spans="1:9" ht="15">
      <c r="A46" s="110" t="s">
        <v>2</v>
      </c>
      <c r="B46" s="116" t="s">
        <v>13</v>
      </c>
      <c r="C46" s="106" t="s">
        <v>11</v>
      </c>
      <c r="D46" s="106"/>
      <c r="E46" s="106"/>
      <c r="F46" s="106"/>
      <c r="G46" s="106"/>
      <c r="H46" s="106"/>
      <c r="I46" s="111"/>
    </row>
    <row r="47" spans="1:9" ht="15">
      <c r="A47" s="110"/>
      <c r="B47" s="116"/>
      <c r="C47" s="106" t="s">
        <v>3</v>
      </c>
      <c r="D47" s="106"/>
      <c r="E47" s="106"/>
      <c r="F47" s="106"/>
      <c r="G47" s="106"/>
      <c r="H47" s="106"/>
      <c r="I47" s="111"/>
    </row>
    <row r="48" spans="1:9" ht="15">
      <c r="A48" s="110"/>
      <c r="B48" s="116"/>
      <c r="C48" s="106"/>
      <c r="D48" s="106"/>
      <c r="E48" s="106"/>
      <c r="F48" s="106"/>
      <c r="G48" s="106"/>
      <c r="H48" s="106"/>
      <c r="I48" s="111"/>
    </row>
    <row r="49" spans="1:9" ht="15">
      <c r="A49" s="110" t="s">
        <v>4</v>
      </c>
      <c r="B49" s="116" t="s">
        <v>14</v>
      </c>
      <c r="C49" s="106" t="s">
        <v>12</v>
      </c>
      <c r="D49" s="106"/>
      <c r="E49" s="106"/>
      <c r="F49" s="106"/>
      <c r="G49" s="106"/>
      <c r="H49" s="106"/>
      <c r="I49" s="111"/>
    </row>
    <row r="50" spans="1:9" ht="15.75" thickBot="1">
      <c r="A50" s="112"/>
      <c r="B50" s="117"/>
      <c r="C50" s="113" t="s">
        <v>5</v>
      </c>
      <c r="D50" s="113"/>
      <c r="E50" s="113"/>
      <c r="F50" s="113"/>
      <c r="G50" s="113"/>
      <c r="H50" s="113"/>
      <c r="I50" s="114"/>
    </row>
    <row r="51" spans="1:2" ht="15">
      <c r="A51" s="100"/>
      <c r="B51" s="100"/>
    </row>
  </sheetData>
  <printOptions gridLines="1"/>
  <pageMargins left="0.75" right="0.75" top="1" bottom="1" header="0.5" footer="0.5"/>
  <pageSetup horizontalDpi="300" verticalDpi="300" orientation="portrait" scale="130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12" sqref="H12"/>
    </sheetView>
  </sheetViews>
  <sheetFormatPr defaultColWidth="11.421875" defaultRowHeight="12.75"/>
  <cols>
    <col min="1" max="1" width="8.8515625" style="0" customWidth="1"/>
    <col min="2" max="2" width="16.140625" style="0" customWidth="1"/>
    <col min="3" max="3" width="11.421875" style="0" customWidth="1"/>
    <col min="4" max="4" width="11.28125" style="0" customWidth="1"/>
    <col min="5" max="5" width="3.421875" style="0" customWidth="1"/>
    <col min="6" max="16384" width="8.8515625" style="0" customWidth="1"/>
  </cols>
  <sheetData>
    <row r="1" ht="12">
      <c r="A1" s="1" t="s">
        <v>29</v>
      </c>
    </row>
    <row r="2" ht="12">
      <c r="E2" s="4"/>
    </row>
    <row r="3" spans="2:6" ht="12">
      <c r="B3" s="37"/>
      <c r="C3" s="38" t="s">
        <v>101</v>
      </c>
      <c r="D3" s="39" t="s">
        <v>102</v>
      </c>
      <c r="E3" s="52"/>
      <c r="F3" s="51"/>
    </row>
    <row r="4" spans="2:6" ht="12.75" thickBot="1">
      <c r="B4" s="40" t="s">
        <v>103</v>
      </c>
      <c r="C4" s="52" t="s">
        <v>104</v>
      </c>
      <c r="D4" s="42" t="s">
        <v>105</v>
      </c>
      <c r="E4" s="41"/>
      <c r="F4" s="41" t="s">
        <v>106</v>
      </c>
    </row>
    <row r="5" spans="2:6" ht="12">
      <c r="B5" s="43" t="s">
        <v>107</v>
      </c>
      <c r="C5" s="58">
        <v>90</v>
      </c>
      <c r="D5" s="15">
        <v>90</v>
      </c>
      <c r="E5" s="11" t="s">
        <v>144</v>
      </c>
      <c r="F5" s="44">
        <f>C10+C5</f>
        <v>90</v>
      </c>
    </row>
    <row r="6" spans="2:6" ht="12">
      <c r="B6" s="27" t="s">
        <v>108</v>
      </c>
      <c r="C6" s="59">
        <v>250</v>
      </c>
      <c r="D6" s="19">
        <v>215</v>
      </c>
      <c r="E6" s="11" t="s">
        <v>144</v>
      </c>
      <c r="F6" s="11">
        <f>C5+C6</f>
        <v>340</v>
      </c>
    </row>
    <row r="7" spans="2:6" ht="12">
      <c r="B7" s="43" t="s">
        <v>109</v>
      </c>
      <c r="C7" s="60">
        <v>0</v>
      </c>
      <c r="D7" s="15">
        <v>250</v>
      </c>
      <c r="E7" s="11" t="s">
        <v>144</v>
      </c>
      <c r="F7" s="44">
        <f>C6+C7</f>
        <v>250</v>
      </c>
    </row>
    <row r="8" spans="2:6" ht="12">
      <c r="B8" s="27" t="s">
        <v>110</v>
      </c>
      <c r="C8" s="59">
        <v>175</v>
      </c>
      <c r="D8" s="19">
        <v>65</v>
      </c>
      <c r="E8" s="11" t="s">
        <v>144</v>
      </c>
      <c r="F8" s="11">
        <f>C7+C8</f>
        <v>175</v>
      </c>
    </row>
    <row r="9" spans="2:6" ht="12">
      <c r="B9" s="45" t="s">
        <v>111</v>
      </c>
      <c r="C9" s="60">
        <v>125</v>
      </c>
      <c r="D9" s="15">
        <v>300</v>
      </c>
      <c r="E9" s="11" t="s">
        <v>144</v>
      </c>
      <c r="F9" s="44">
        <f>C8+C9</f>
        <v>300</v>
      </c>
    </row>
    <row r="10" spans="2:6" ht="12.75" thickBot="1">
      <c r="B10" s="27" t="s">
        <v>112</v>
      </c>
      <c r="C10" s="61">
        <v>0</v>
      </c>
      <c r="D10" s="24">
        <v>125</v>
      </c>
      <c r="E10" s="23" t="s">
        <v>144</v>
      </c>
      <c r="F10" s="23">
        <f>C9+C10</f>
        <v>125</v>
      </c>
    </row>
    <row r="11" spans="2:6" ht="12">
      <c r="B11" s="40" t="s">
        <v>113</v>
      </c>
      <c r="C11" s="97">
        <f>SUM(C5:C10)</f>
        <v>640</v>
      </c>
      <c r="D11" s="98"/>
      <c r="E11" s="99"/>
      <c r="F11" s="99"/>
    </row>
  </sheetData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Tristan Hubsch</cp:lastModifiedBy>
  <cp:lastPrinted>1997-02-24T13:51:23Z</cp:lastPrinted>
  <dcterms:created xsi:type="dcterms:W3CDTF">1997-02-24T13:55:22Z</dcterms:created>
  <dcterms:modified xsi:type="dcterms:W3CDTF">2005-12-10T14:40:45Z</dcterms:modified>
  <cp:category/>
  <cp:version/>
  <cp:contentType/>
  <cp:contentStatus/>
</cp:coreProperties>
</file>