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140" windowWidth="16000" windowHeight="11040" tabRatio="500" activeTab="0"/>
  </bookViews>
  <sheets>
    <sheet name="8-16" sheetId="1" r:id="rId1"/>
    <sheet name="8-22" sheetId="2" r:id="rId2"/>
  </sheets>
  <definedNames>
    <definedName name="solver_adj" localSheetId="0" hidden="1">'8-16'!$D$5:$D$7</definedName>
    <definedName name="solver_adj" localSheetId="1" hidden="1">'8-22'!$D$18:$G$20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'8-16'!$D$5:$D$7</definedName>
    <definedName name="solver_lhs1" localSheetId="1" hidden="1">'8-22'!$D$18:$G$20</definedName>
    <definedName name="solver_lhs2" localSheetId="0" hidden="1">'8-16'!$E$9:$G$9</definedName>
    <definedName name="solver_lhs2" localSheetId="1" hidden="1">'8-22'!$D$22:$G$22</definedName>
    <definedName name="solver_lhs3" localSheetId="0" hidden="1">'8-16'!$D$9</definedName>
    <definedName name="solver_lhs3" localSheetId="1" hidden="1">'8-22'!$I$18:$I$20</definedName>
    <definedName name="solver_lhs4" localSheetId="1" hidden="1">'8-22'!$D$25</definedName>
    <definedName name="solver_lhs5" localSheetId="1" hidden="1">'8-22'!$D$27</definedName>
    <definedName name="solver_lhs6" localSheetId="1" hidden="1">'8-22'!$F$25</definedName>
    <definedName name="solver_lhs7" localSheetId="1" hidden="1">'8-22'!$F$27</definedName>
    <definedName name="solver_lhs8" localSheetId="1" hidden="1">'8-22'!$G$29</definedName>
    <definedName name="solver_lhs9" localSheetId="1" hidden="1">'8-22'!$E$29</definedName>
    <definedName name="solver_lin" localSheetId="0" hidden="1">1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3</definedName>
    <definedName name="solver_num" localSheetId="1" hidden="1">9</definedName>
    <definedName name="solver_nwt" localSheetId="0" hidden="1">1</definedName>
    <definedName name="solver_nwt" localSheetId="1" hidden="1">1</definedName>
    <definedName name="solver_opt" localSheetId="0" hidden="1">'8-16'!$C$8</definedName>
    <definedName name="solver_opt" localSheetId="1" hidden="1">'8-22'!$I$25</definedName>
    <definedName name="solver_pre" localSheetId="0" hidden="1">0.000001</definedName>
    <definedName name="solver_pre" localSheetId="1" hidden="1">0.000001</definedName>
    <definedName name="solver_rel1" localSheetId="0" hidden="1">3</definedName>
    <definedName name="solver_rel1" localSheetId="1" hidden="1">3</definedName>
    <definedName name="solver_rel2" localSheetId="0" hidden="1">1</definedName>
    <definedName name="solver_rel2" localSheetId="1" hidden="1">3</definedName>
    <definedName name="solver_rel3" localSheetId="0" hidden="1">1</definedName>
    <definedName name="solver_rel3" localSheetId="1" hidden="1">1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el7" localSheetId="1" hidden="1">1</definedName>
    <definedName name="solver_rel8" localSheetId="1" hidden="1">1</definedName>
    <definedName name="solver_rel9" localSheetId="1" hidden="1">1</definedName>
    <definedName name="solver_rhs1" localSheetId="0" hidden="1">0</definedName>
    <definedName name="solver_rhs1" localSheetId="1" hidden="1">0</definedName>
    <definedName name="solver_rhs2" localSheetId="0" hidden="1">'8-16'!$E$8:$G$8</definedName>
    <definedName name="solver_rhs2" localSheetId="1" hidden="1">'8-22'!$D$21:$G$21</definedName>
    <definedName name="solver_rhs3" localSheetId="0" hidden="1">'8-16'!$D$8</definedName>
    <definedName name="solver_rhs3" localSheetId="1" hidden="1">'8-22'!$H$18:$H$20</definedName>
    <definedName name="solver_rhs4" localSheetId="1" hidden="1">'8-22'!$D$24</definedName>
    <definedName name="solver_rhs5" localSheetId="1" hidden="1">'8-22'!$D$26</definedName>
    <definedName name="solver_rhs6" localSheetId="1" hidden="1">'8-22'!$F$24</definedName>
    <definedName name="solver_rhs7" localSheetId="1" hidden="1">'8-22'!$F$26</definedName>
    <definedName name="solver_rhs8" localSheetId="1" hidden="1">'8-22'!$G$28</definedName>
    <definedName name="solver_rhs9" localSheetId="1" hidden="1">'8-22'!$E$28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<sst xmlns="http://schemas.openxmlformats.org/spreadsheetml/2006/main" count="37" uniqueCount="33">
  <si>
    <t>#8-22</t>
  </si>
  <si>
    <t>Mine</t>
  </si>
  <si>
    <t>Plant</t>
  </si>
  <si>
    <t>Actual</t>
  </si>
  <si>
    <t>#8-16</t>
  </si>
  <si>
    <t>Sofa</t>
  </si>
  <si>
    <t>Table</t>
  </si>
  <si>
    <t>Chair</t>
  </si>
  <si>
    <t>Total</t>
  </si>
  <si>
    <t>Wood</t>
  </si>
  <si>
    <t>Uph.</t>
  </si>
  <si>
    <t>Labor</t>
  </si>
  <si>
    <t>Q'ty</t>
  </si>
  <si>
    <t>Shipping costs</t>
  </si>
  <si>
    <t>Mining &amp; proc.</t>
  </si>
  <si>
    <t>Mining, shipping &amp; rocessing costs</t>
  </si>
  <si>
    <t>%</t>
  </si>
  <si>
    <t>Ash</t>
  </si>
  <si>
    <t>Sulph.</t>
  </si>
  <si>
    <t>Amounts of coal prod'd &amp; ship'd</t>
  </si>
  <si>
    <t>Capa-city</t>
  </si>
  <si>
    <t>Shipped:</t>
  </si>
  <si>
    <t>Demand:</t>
  </si>
  <si>
    <t>Slack</t>
  </si>
  <si>
    <t>Slack:</t>
  </si>
  <si>
    <t>Total Cost</t>
  </si>
  <si>
    <t>Ash limit:</t>
  </si>
  <si>
    <t>Ash content:</t>
  </si>
  <si>
    <t>Sulph. Limit:</t>
  </si>
  <si>
    <t>Sulph. content:</t>
  </si>
  <si>
    <t>Combined limit:</t>
  </si>
  <si>
    <t>Combined content:</t>
  </si>
  <si>
    <t>Produced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</si>
</sst>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6" xfId="0" applyNumberFormat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E1" sqref="E1:E16384"/>
    </sheetView>
  </sheetViews>
  <sheetFormatPr defaultColWidth="11.00390625" defaultRowHeight="12.75"/>
  <cols>
    <col min="2" max="2" width="6.00390625" style="0" customWidth="1"/>
    <col min="4" max="4" width="5.00390625" style="0" customWidth="1"/>
    <col min="5" max="5" width="5.625" style="0" bestFit="1" customWidth="1"/>
    <col min="6" max="6" width="5.00390625" style="0" bestFit="1" customWidth="1"/>
    <col min="7" max="7" width="5.375" style="0" bestFit="1" customWidth="1"/>
  </cols>
  <sheetData>
    <row r="1" ht="12.75">
      <c r="A1" t="s">
        <v>4</v>
      </c>
    </row>
    <row r="4" spans="4:7" ht="12.75">
      <c r="D4" t="s">
        <v>12</v>
      </c>
      <c r="E4" t="s">
        <v>9</v>
      </c>
      <c r="F4" t="s">
        <v>10</v>
      </c>
      <c r="G4" t="s">
        <v>11</v>
      </c>
    </row>
    <row r="5" spans="2:7" ht="12.75">
      <c r="B5" s="24" t="s">
        <v>5</v>
      </c>
      <c r="C5" s="1">
        <v>400</v>
      </c>
      <c r="D5" s="13">
        <v>40</v>
      </c>
      <c r="E5" s="14">
        <v>7</v>
      </c>
      <c r="F5" s="14">
        <v>12</v>
      </c>
      <c r="G5" s="15">
        <v>6</v>
      </c>
    </row>
    <row r="6" spans="2:7" ht="12.75">
      <c r="B6" s="24" t="s">
        <v>6</v>
      </c>
      <c r="C6" s="1">
        <v>275</v>
      </c>
      <c r="D6" s="16">
        <v>0</v>
      </c>
      <c r="E6" s="17">
        <v>5</v>
      </c>
      <c r="F6" s="17">
        <v>0</v>
      </c>
      <c r="G6" s="18">
        <v>9</v>
      </c>
    </row>
    <row r="7" spans="2:7" ht="12.75">
      <c r="B7" s="24" t="s">
        <v>7</v>
      </c>
      <c r="C7" s="1">
        <v>190</v>
      </c>
      <c r="D7" s="19">
        <v>0</v>
      </c>
      <c r="E7" s="20">
        <v>4</v>
      </c>
      <c r="F7" s="20">
        <v>7</v>
      </c>
      <c r="G7" s="21">
        <v>5</v>
      </c>
    </row>
    <row r="8" spans="2:7" ht="12.75">
      <c r="B8" s="24" t="s">
        <v>8</v>
      </c>
      <c r="C8" s="1">
        <f>SUMPRODUCT(C5:C7,D5:D7)</f>
        <v>16000</v>
      </c>
      <c r="D8" s="25">
        <v>650</v>
      </c>
      <c r="E8">
        <v>2250</v>
      </c>
      <c r="F8">
        <v>1000</v>
      </c>
      <c r="G8">
        <v>240</v>
      </c>
    </row>
    <row r="9" spans="2:7" ht="12.75">
      <c r="B9" t="s">
        <v>3</v>
      </c>
      <c r="D9">
        <f>SUM(D5:D7)</f>
        <v>40</v>
      </c>
      <c r="E9">
        <f>SUMPRODUCT(D5:D7,E5:E7)</f>
        <v>280</v>
      </c>
      <c r="F9">
        <f>SUMPRODUCT(D5:D7,F5:F7)</f>
        <v>480</v>
      </c>
      <c r="G9">
        <f>SUMPRODUCT(D5:D7,G5:G7)</f>
        <v>240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F30" sqref="F30"/>
    </sheetView>
  </sheetViews>
  <sheetFormatPr defaultColWidth="11.00390625" defaultRowHeight="12.75"/>
  <cols>
    <col min="2" max="2" width="14.375" style="0" customWidth="1"/>
    <col min="3" max="3" width="2.625" style="0" customWidth="1"/>
    <col min="4" max="7" width="7.25390625" style="0" bestFit="1" customWidth="1"/>
    <col min="8" max="8" width="7.00390625" style="0" customWidth="1"/>
    <col min="9" max="9" width="10.125" style="0" bestFit="1" customWidth="1"/>
    <col min="10" max="10" width="7.875" style="0" customWidth="1"/>
  </cols>
  <sheetData>
    <row r="1" ht="12.75">
      <c r="A1" t="s">
        <v>0</v>
      </c>
    </row>
    <row r="2" s="22" customFormat="1" ht="12.75">
      <c r="F2" s="23"/>
    </row>
    <row r="3" spans="2:8" ht="12.75">
      <c r="B3" s="66" t="s">
        <v>13</v>
      </c>
      <c r="C3" s="55"/>
      <c r="D3" s="59" t="s">
        <v>2</v>
      </c>
      <c r="E3" s="59"/>
      <c r="F3" s="59"/>
      <c r="G3" s="60"/>
      <c r="H3" s="69" t="s">
        <v>14</v>
      </c>
    </row>
    <row r="4" spans="2:8" ht="12.75">
      <c r="B4" s="67"/>
      <c r="C4" s="68"/>
      <c r="D4" s="17">
        <v>1</v>
      </c>
      <c r="E4" s="17">
        <v>2</v>
      </c>
      <c r="F4" s="17">
        <v>3</v>
      </c>
      <c r="G4" s="18">
        <v>4</v>
      </c>
      <c r="H4" s="70"/>
    </row>
    <row r="5" spans="2:8" ht="12.75">
      <c r="B5" s="62" t="s">
        <v>1</v>
      </c>
      <c r="C5" s="17">
        <v>1</v>
      </c>
      <c r="D5" s="2">
        <v>7</v>
      </c>
      <c r="E5" s="3">
        <v>9</v>
      </c>
      <c r="F5" s="3">
        <v>10</v>
      </c>
      <c r="G5" s="4">
        <v>12</v>
      </c>
      <c r="H5" s="28">
        <v>62</v>
      </c>
    </row>
    <row r="6" spans="2:8" ht="12.75">
      <c r="B6" s="62"/>
      <c r="C6" s="17">
        <v>2</v>
      </c>
      <c r="D6" s="5">
        <v>9</v>
      </c>
      <c r="E6" s="6">
        <v>7</v>
      </c>
      <c r="F6" s="11">
        <v>8</v>
      </c>
      <c r="G6" s="7">
        <v>12</v>
      </c>
      <c r="H6" s="29">
        <v>67</v>
      </c>
    </row>
    <row r="7" spans="2:8" ht="12.75">
      <c r="B7" s="63"/>
      <c r="C7" s="20">
        <v>3</v>
      </c>
      <c r="D7" s="8">
        <v>11</v>
      </c>
      <c r="E7" s="9">
        <v>14</v>
      </c>
      <c r="F7" s="9">
        <v>5</v>
      </c>
      <c r="G7" s="10">
        <v>7</v>
      </c>
      <c r="H7" s="30">
        <v>75</v>
      </c>
    </row>
    <row r="9" spans="2:9" ht="12.75">
      <c r="B9" s="64" t="s">
        <v>15</v>
      </c>
      <c r="C9" s="71"/>
      <c r="D9" s="58" t="s">
        <v>2</v>
      </c>
      <c r="E9" s="59"/>
      <c r="F9" s="59"/>
      <c r="G9" s="60"/>
      <c r="H9" s="58" t="s">
        <v>16</v>
      </c>
      <c r="I9" s="60"/>
    </row>
    <row r="10" spans="2:9" ht="12.75">
      <c r="B10" s="72"/>
      <c r="C10" s="73"/>
      <c r="D10" s="12">
        <v>1</v>
      </c>
      <c r="E10" s="12">
        <v>2</v>
      </c>
      <c r="F10" s="12">
        <v>3</v>
      </c>
      <c r="G10" s="31">
        <v>4</v>
      </c>
      <c r="H10" s="32" t="s">
        <v>17</v>
      </c>
      <c r="I10" s="33" t="s">
        <v>18</v>
      </c>
    </row>
    <row r="11" spans="2:9" ht="12.75">
      <c r="B11" s="61" t="s">
        <v>1</v>
      </c>
      <c r="C11" s="17">
        <v>1</v>
      </c>
      <c r="D11" s="2">
        <f>D5+$H5</f>
        <v>69</v>
      </c>
      <c r="E11" s="3">
        <f>E5+$H5</f>
        <v>71</v>
      </c>
      <c r="F11" s="3">
        <f>F5+$H5</f>
        <v>72</v>
      </c>
      <c r="G11" s="4">
        <f>G5+$H5</f>
        <v>74</v>
      </c>
      <c r="H11" s="26">
        <v>9</v>
      </c>
      <c r="I11" s="27">
        <v>6</v>
      </c>
    </row>
    <row r="12" spans="2:9" ht="12.75">
      <c r="B12" s="62"/>
      <c r="C12" s="17">
        <v>2</v>
      </c>
      <c r="D12" s="5">
        <f>D6+$H6</f>
        <v>76</v>
      </c>
      <c r="E12" s="6">
        <f>E6+$H6</f>
        <v>74</v>
      </c>
      <c r="F12" s="6">
        <f>F6+$H6</f>
        <v>75</v>
      </c>
      <c r="G12" s="7">
        <f>G6+$H6</f>
        <v>79</v>
      </c>
      <c r="H12" s="32">
        <v>5</v>
      </c>
      <c r="I12" s="33">
        <v>4</v>
      </c>
    </row>
    <row r="13" spans="2:9" ht="12.75">
      <c r="B13" s="63"/>
      <c r="C13" s="20">
        <v>3</v>
      </c>
      <c r="D13" s="8">
        <f>D7+$H7</f>
        <v>86</v>
      </c>
      <c r="E13" s="9">
        <f>E7+$H7</f>
        <v>89</v>
      </c>
      <c r="F13" s="9">
        <f>F7+$H7</f>
        <v>80</v>
      </c>
      <c r="G13" s="10">
        <f>G7+$H7</f>
        <v>82</v>
      </c>
      <c r="H13" s="34">
        <v>4</v>
      </c>
      <c r="I13" s="35">
        <v>3</v>
      </c>
    </row>
    <row r="16" spans="2:10" ht="12.75">
      <c r="B16" s="64" t="s">
        <v>19</v>
      </c>
      <c r="C16" s="71"/>
      <c r="D16" s="58" t="s">
        <v>2</v>
      </c>
      <c r="E16" s="59"/>
      <c r="F16" s="59"/>
      <c r="G16" s="60"/>
      <c r="H16" s="64" t="s">
        <v>20</v>
      </c>
      <c r="I16" s="53" t="s">
        <v>32</v>
      </c>
      <c r="J16" s="55" t="s">
        <v>23</v>
      </c>
    </row>
    <row r="17" spans="2:10" ht="12.75">
      <c r="B17" s="72"/>
      <c r="C17" s="73"/>
      <c r="D17" s="12">
        <v>1</v>
      </c>
      <c r="E17" s="12">
        <v>2</v>
      </c>
      <c r="F17" s="12">
        <v>3</v>
      </c>
      <c r="G17" s="31">
        <v>4</v>
      </c>
      <c r="H17" s="65"/>
      <c r="I17" s="54"/>
      <c r="J17" s="56"/>
    </row>
    <row r="18" spans="2:10" ht="12.75">
      <c r="B18" s="61" t="s">
        <v>1</v>
      </c>
      <c r="C18" s="17">
        <v>1</v>
      </c>
      <c r="D18" s="36">
        <v>36.666674571034136</v>
      </c>
      <c r="E18" s="37">
        <v>26.666663055851945</v>
      </c>
      <c r="F18" s="37">
        <v>17.99999799959078</v>
      </c>
      <c r="G18" s="38">
        <v>112.5</v>
      </c>
      <c r="H18" s="13">
        <v>220</v>
      </c>
      <c r="I18" s="37">
        <f>SUM(D18:G18)</f>
        <v>193.83333562647687</v>
      </c>
      <c r="J18" s="38">
        <f>H18-I18</f>
        <v>26.166664373523133</v>
      </c>
    </row>
    <row r="19" spans="2:10" ht="12.75">
      <c r="B19" s="62"/>
      <c r="C19" s="17">
        <v>2</v>
      </c>
      <c r="D19" s="39">
        <v>36.666663055851934</v>
      </c>
      <c r="E19" s="40">
        <v>133.33333694414804</v>
      </c>
      <c r="F19" s="40">
        <v>0</v>
      </c>
      <c r="G19" s="41">
        <v>0</v>
      </c>
      <c r="H19" s="16">
        <v>170</v>
      </c>
      <c r="I19" s="40">
        <f>SUM(D19:G19)</f>
        <v>169.99999999999997</v>
      </c>
      <c r="J19" s="41">
        <f>H19-I19</f>
        <v>0</v>
      </c>
    </row>
    <row r="20" spans="2:10" ht="12.75">
      <c r="B20" s="63"/>
      <c r="C20" s="20">
        <v>3</v>
      </c>
      <c r="D20" s="42">
        <v>36.66666237311391</v>
      </c>
      <c r="E20" s="43">
        <v>0</v>
      </c>
      <c r="F20" s="43">
        <v>72.0000020004092</v>
      </c>
      <c r="G20" s="44">
        <v>67.5</v>
      </c>
      <c r="H20" s="19">
        <v>280</v>
      </c>
      <c r="I20" s="43">
        <f>SUM(D20:G20)</f>
        <v>176.1666643735231</v>
      </c>
      <c r="J20" s="44">
        <f>H20-I20</f>
        <v>103.8333356264769</v>
      </c>
    </row>
    <row r="21" spans="2:7" ht="12.75">
      <c r="B21" s="49" t="s">
        <v>22</v>
      </c>
      <c r="C21" s="50"/>
      <c r="D21" s="13">
        <v>110</v>
      </c>
      <c r="E21" s="14">
        <v>160</v>
      </c>
      <c r="F21" s="14">
        <v>90</v>
      </c>
      <c r="G21" s="15">
        <v>180</v>
      </c>
    </row>
    <row r="22" spans="2:9" ht="12.75">
      <c r="B22" s="74" t="s">
        <v>21</v>
      </c>
      <c r="C22" s="75"/>
      <c r="D22" s="39">
        <f>SUM(D18:D20)</f>
        <v>109.99999999999999</v>
      </c>
      <c r="E22" s="40">
        <f>SUM(E18:E20)</f>
        <v>160</v>
      </c>
      <c r="F22" s="40">
        <f>SUM(F18:F20)</f>
        <v>89.99999999999997</v>
      </c>
      <c r="G22" s="41">
        <f>SUM(G18:G20)</f>
        <v>180</v>
      </c>
      <c r="I22" s="57" t="s">
        <v>25</v>
      </c>
    </row>
    <row r="23" spans="2:9" ht="12.75">
      <c r="B23" s="51" t="s">
        <v>24</v>
      </c>
      <c r="C23" s="52"/>
      <c r="D23" s="42">
        <f>D22-D21</f>
        <v>0</v>
      </c>
      <c r="E23" s="43">
        <f>E22-E21</f>
        <v>0</v>
      </c>
      <c r="F23" s="43">
        <f>F22-F21</f>
        <v>0</v>
      </c>
      <c r="G23" s="44">
        <f>G22-G21</f>
        <v>0</v>
      </c>
      <c r="I23" s="57"/>
    </row>
    <row r="24" spans="2:7" ht="13.5" thickBot="1">
      <c r="B24" s="49" t="s">
        <v>26</v>
      </c>
      <c r="C24" s="50"/>
      <c r="D24" s="13">
        <v>6</v>
      </c>
      <c r="E24" s="14"/>
      <c r="F24" s="14">
        <v>5</v>
      </c>
      <c r="G24" s="15"/>
    </row>
    <row r="25" spans="2:9" ht="13.5" thickBot="1">
      <c r="B25" s="51" t="s">
        <v>27</v>
      </c>
      <c r="C25" s="52"/>
      <c r="D25" s="47">
        <f>SUMPRODUCT(D18:D20,$H11:$H13)/D22</f>
        <v>6.000000326463841</v>
      </c>
      <c r="E25" s="45">
        <f>SUMPRODUCT(E18:E20,$H11:$H13)/E22</f>
        <v>5.666666576396298</v>
      </c>
      <c r="F25" s="45">
        <f>SUMPRODUCT(F18:F20,$H11:$H13)/F22</f>
        <v>4.999999888866155</v>
      </c>
      <c r="G25" s="46">
        <f>SUMPRODUCT(G18:G20,$H11:$H13)/G22</f>
        <v>7.125</v>
      </c>
      <c r="I25" s="48">
        <f>SUMPRODUCT(D18:G20,D11:G13)</f>
        <v>41145.99992856961</v>
      </c>
    </row>
    <row r="26" spans="2:7" ht="12.75">
      <c r="B26" s="49" t="s">
        <v>28</v>
      </c>
      <c r="C26" s="50"/>
      <c r="D26" s="13">
        <v>5</v>
      </c>
      <c r="E26" s="14"/>
      <c r="F26" s="14">
        <v>7</v>
      </c>
      <c r="G26" s="15"/>
    </row>
    <row r="27" spans="2:7" ht="12.75">
      <c r="B27" s="51" t="s">
        <v>29</v>
      </c>
      <c r="C27" s="52"/>
      <c r="D27" s="47">
        <f>SUMPRODUCT(D18:D20,$I11:$I13)/D22</f>
        <v>4.333333516081403</v>
      </c>
      <c r="E27" s="45">
        <f>SUMPRODUCT(E18:E20,$I11:$I13)/E22</f>
        <v>4.3333332881981494</v>
      </c>
      <c r="F27" s="45">
        <f>SUMPRODUCT(F18:F20,$I11:$I13)/F22</f>
        <v>3.599999933319693</v>
      </c>
      <c r="G27" s="46">
        <f>SUMPRODUCT(G18:G20,$I11:$I13)/G22</f>
        <v>4.875</v>
      </c>
    </row>
    <row r="28" spans="2:7" ht="12.75">
      <c r="B28" s="49" t="s">
        <v>30</v>
      </c>
      <c r="C28" s="50"/>
      <c r="D28" s="13"/>
      <c r="E28" s="14">
        <v>5</v>
      </c>
      <c r="F28" s="14"/>
      <c r="G28" s="15">
        <v>6</v>
      </c>
    </row>
    <row r="29" spans="2:7" ht="12.75">
      <c r="B29" s="51" t="s">
        <v>31</v>
      </c>
      <c r="C29" s="52"/>
      <c r="D29" s="47">
        <f>(D25+D27)/2</f>
        <v>5.166666921272622</v>
      </c>
      <c r="E29" s="45">
        <f>(E25+E27)/2</f>
        <v>4.999999932297223</v>
      </c>
      <c r="F29" s="45">
        <f>(F25+F27)/2</f>
        <v>4.2999999110929235</v>
      </c>
      <c r="G29" s="46">
        <f>(G25+G27)/2</f>
        <v>6</v>
      </c>
    </row>
  </sheetData>
  <mergeCells count="24">
    <mergeCell ref="B9:C10"/>
    <mergeCell ref="B11:B13"/>
    <mergeCell ref="D9:G9"/>
    <mergeCell ref="H9:I9"/>
    <mergeCell ref="D3:G3"/>
    <mergeCell ref="B5:B7"/>
    <mergeCell ref="B3:C4"/>
    <mergeCell ref="H3:H4"/>
    <mergeCell ref="I16:I17"/>
    <mergeCell ref="J16:J17"/>
    <mergeCell ref="B23:C23"/>
    <mergeCell ref="I22:I23"/>
    <mergeCell ref="D16:G16"/>
    <mergeCell ref="B18:B20"/>
    <mergeCell ref="B21:C21"/>
    <mergeCell ref="H16:H17"/>
    <mergeCell ref="B16:C17"/>
    <mergeCell ref="B22:C22"/>
    <mergeCell ref="B28:C28"/>
    <mergeCell ref="B29:C29"/>
    <mergeCell ref="B24:C24"/>
    <mergeCell ref="B25:C25"/>
    <mergeCell ref="B26:C26"/>
    <mergeCell ref="B27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2006-11-09T02:08:50Z</dcterms:created>
  <cp:category/>
  <cp:version/>
  <cp:contentType/>
  <cp:contentStatus/>
</cp:coreProperties>
</file>